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tamosj\AppData\Roaming\OpenText\OTEdit\EC_ebrdlink\c94826073\"/>
    </mc:Choice>
  </mc:AlternateContent>
  <xr:revisionPtr revIDLastSave="0" documentId="13_ncr:1_{9B6D467C-2115-4AEA-8CD5-E1D8381DB5F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Content" sheetId="1" r:id="rId1"/>
    <sheet name="1. Bond Issuance" sheetId="2" r:id="rId2"/>
    <sheet name="2. GPP UoP" sheetId="6" r:id="rId3"/>
    <sheet name="3. CRPP UoP" sheetId="7" r:id="rId4"/>
    <sheet name="4. GTPP UoP" sheetId="8" r:id="rId5"/>
    <sheet name="5. Health UoP" sheetId="3" r:id="rId6"/>
    <sheet name="6. Micro UoP" sheetId="5" r:id="rId7"/>
    <sheet name="7. GPP Impact" sheetId="9" r:id="rId8"/>
    <sheet name="8. CRPP Impact" sheetId="10" r:id="rId9"/>
    <sheet name="9. GTPP Impact" sheetId="11" r:id="rId10"/>
    <sheet name="10. Health Impact" sheetId="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C72" i="7"/>
  <c r="D72" i="7"/>
  <c r="B72" i="7"/>
  <c r="C74" i="6" l="1"/>
  <c r="D74" i="6"/>
  <c r="E74" i="6"/>
  <c r="F74" i="6"/>
  <c r="G74" i="6"/>
  <c r="H74" i="6"/>
  <c r="I74" i="6"/>
  <c r="J74" i="6"/>
  <c r="H73" i="6"/>
  <c r="I73" i="6"/>
  <c r="J73" i="6"/>
  <c r="B60" i="2"/>
  <c r="H34" i="9" l="1"/>
  <c r="E34" i="9"/>
  <c r="G25" i="10" l="1"/>
  <c r="G22" i="10"/>
  <c r="D22" i="10"/>
  <c r="M42" i="2" l="1"/>
  <c r="M35" i="2"/>
  <c r="B71" i="7" l="1"/>
  <c r="B74" i="6" l="1"/>
  <c r="G73" i="6"/>
  <c r="F73" i="6"/>
  <c r="E73" i="6"/>
  <c r="D73" i="6"/>
  <c r="C73" i="6"/>
  <c r="B73" i="6"/>
  <c r="F16" i="2" l="1"/>
  <c r="E16" i="2"/>
  <c r="D16" i="2" l="1"/>
  <c r="C16" i="2"/>
  <c r="B16" i="2"/>
</calcChain>
</file>

<file path=xl/sharedStrings.xml><?xml version="1.0" encoding="utf-8"?>
<sst xmlns="http://schemas.openxmlformats.org/spreadsheetml/2006/main" count="1238" uniqueCount="479">
  <si>
    <t>Acronyms and abbreviations</t>
  </si>
  <si>
    <t>Environmental Sustainability Bond (ESB)</t>
  </si>
  <si>
    <t>Green Project Portfolio (GPP)</t>
  </si>
  <si>
    <t>Climate Resilience Bond (CRB)</t>
  </si>
  <si>
    <t>Climate Resilience Project Portfolio (CRPP)</t>
  </si>
  <si>
    <t>Green Transition Bond (GTB)</t>
  </si>
  <si>
    <t>Green Transition Project Portfolio (GTPP)</t>
  </si>
  <si>
    <t>Health Bond (Health)</t>
  </si>
  <si>
    <t>Health Project Portfolio (HPP)</t>
  </si>
  <si>
    <t>Microfinance Bond (Micro)</t>
  </si>
  <si>
    <t>Microfinance Portfolio (MFP)</t>
  </si>
  <si>
    <t>Euro equivalent (millions) Green Bond Issuance as of 31 December 2021</t>
  </si>
  <si>
    <t>Table 1.1</t>
  </si>
  <si>
    <t>ESB</t>
  </si>
  <si>
    <t>CRB</t>
  </si>
  <si>
    <t>GTB</t>
  </si>
  <si>
    <t>Health</t>
  </si>
  <si>
    <t>Micro</t>
  </si>
  <si>
    <t>Total</t>
  </si>
  <si>
    <t>Average initial tenor (in years, first call)</t>
  </si>
  <si>
    <t>Green Bond issuance</t>
  </si>
  <si>
    <t>1.2 ESB</t>
  </si>
  <si>
    <t xml:space="preserve">Annual issuance </t>
  </si>
  <si>
    <t>Outstanding YE</t>
  </si>
  <si>
    <t>Number of transactions</t>
  </si>
  <si>
    <t>GPP operating assets (€ million)</t>
  </si>
  <si>
    <t>80% Ceiling of outstanding bonds vs GPP</t>
  </si>
  <si>
    <t>1.3 CRB</t>
  </si>
  <si>
    <t>CRPP operating assets (€ million)</t>
  </si>
  <si>
    <t>80% Ceiling of outstanding bonds vs CRPP</t>
  </si>
  <si>
    <t>1.4 GTB</t>
  </si>
  <si>
    <t>GTPP operating assets (€ million)</t>
  </si>
  <si>
    <t>80% Ceiling of outstanding bonds vs GTPP</t>
  </si>
  <si>
    <t>Sum of Eur amount</t>
  </si>
  <si>
    <t>AUD</t>
  </si>
  <si>
    <t>BRL</t>
  </si>
  <si>
    <t>EUR</t>
  </si>
  <si>
    <t>HUF</t>
  </si>
  <si>
    <t>IDR</t>
  </si>
  <si>
    <t>INR</t>
  </si>
  <si>
    <t>NOK</t>
  </si>
  <si>
    <t>NZD</t>
  </si>
  <si>
    <t>RUB</t>
  </si>
  <si>
    <t>SEK</t>
  </si>
  <si>
    <t>TRY</t>
  </si>
  <si>
    <t>USD</t>
  </si>
  <si>
    <t>ZAR</t>
  </si>
  <si>
    <t>Grand Total</t>
  </si>
  <si>
    <t>Issuance by currency</t>
  </si>
  <si>
    <t>1.5 ESB</t>
  </si>
  <si>
    <t>MXN</t>
  </si>
  <si>
    <t>Currency</t>
  </si>
  <si>
    <t>1.6 CRB</t>
  </si>
  <si>
    <t>1.7 GTB</t>
  </si>
  <si>
    <t>ALL AMOUNTS IN EUR EQUIVALENT</t>
  </si>
  <si>
    <t>Health Bond Project Portfolio (HPP)</t>
  </si>
  <si>
    <t>As at 31 December 2021</t>
  </si>
  <si>
    <t xml:space="preserve">Health Care </t>
  </si>
  <si>
    <t>Infrastructure Hospital PPP</t>
  </si>
  <si>
    <t>Pharmaceutical and Medical Consumable Manufacturing</t>
  </si>
  <si>
    <t>Pharmaceutical Wholesale and Retail</t>
  </si>
  <si>
    <t>5.1 By HPP classification</t>
  </si>
  <si>
    <t>TURKEY</t>
  </si>
  <si>
    <t>POLAND</t>
  </si>
  <si>
    <t>UKRAINE</t>
  </si>
  <si>
    <t>GEORGIA</t>
  </si>
  <si>
    <t>UZBEKISTAN</t>
  </si>
  <si>
    <t>EGYPT</t>
  </si>
  <si>
    <t>MOROCCO</t>
  </si>
  <si>
    <t>&lt;REGIONAL&gt;</t>
  </si>
  <si>
    <t>ALBANIA</t>
  </si>
  <si>
    <t>CROATIA</t>
  </si>
  <si>
    <t>TUNISIA</t>
  </si>
  <si>
    <t>MONGOLIA</t>
  </si>
  <si>
    <t>NORTH MACEDONIA</t>
  </si>
  <si>
    <t>MONTENEGRO</t>
  </si>
  <si>
    <t>KOSOVO</t>
  </si>
  <si>
    <t>TAJIKISTAN</t>
  </si>
  <si>
    <t>BOSNIA AND HERZEGOVINA</t>
  </si>
  <si>
    <t>Infrastructure</t>
  </si>
  <si>
    <t>Manufacturing and Services</t>
  </si>
  <si>
    <t>5.4 Table: key figures HPP</t>
  </si>
  <si>
    <t>€million</t>
  </si>
  <si>
    <t>Number of projects</t>
  </si>
  <si>
    <t>#</t>
  </si>
  <si>
    <t>Weighted average remaining life</t>
  </si>
  <si>
    <t>years</t>
  </si>
  <si>
    <t>Weighted average tenor</t>
  </si>
  <si>
    <t>Total operating assets as at 31 December 2021</t>
  </si>
  <si>
    <t>Total undisbursed commitments as at 31 December 2021</t>
  </si>
  <si>
    <t>Weighted average age of the HPP from signing as at 31 December 2021</t>
  </si>
  <si>
    <t>Total committed amounts approved in 2021</t>
  </si>
  <si>
    <t>Total of new operating assets approved in 2021</t>
  </si>
  <si>
    <t>Total of undisbursed commitments approved in 2021</t>
  </si>
  <si>
    <t>Project count</t>
  </si>
  <si>
    <t>Sum of undrawn commitment</t>
  </si>
  <si>
    <t>Sum of operating assets</t>
  </si>
  <si>
    <t>HPP classification</t>
  </si>
  <si>
    <t>Sector</t>
  </si>
  <si>
    <t>Social Bond issuance</t>
  </si>
  <si>
    <t>1.8 Micro</t>
  </si>
  <si>
    <t>Number of Bonds issued</t>
  </si>
  <si>
    <t>Micro operating assets (€ million)</t>
  </si>
  <si>
    <t>75% Ceiling of outstanding bonds vs Micro</t>
  </si>
  <si>
    <t>1.9 Health</t>
  </si>
  <si>
    <t>HPP operating assets (€ million)</t>
  </si>
  <si>
    <t>75% Ceiling of outstanding bonds vs HPP</t>
  </si>
  <si>
    <t>1.10 Micro</t>
  </si>
  <si>
    <t>1.11 Health</t>
  </si>
  <si>
    <t>PLN</t>
  </si>
  <si>
    <t xml:space="preserve">10.1 Per industry name </t>
  </si>
  <si>
    <t>Industry name</t>
  </si>
  <si>
    <r>
      <t xml:space="preserve">Sum of </t>
    </r>
    <r>
      <rPr>
        <b/>
        <i/>
        <sz val="10"/>
        <color theme="1"/>
        <rFont val="Tahoma"/>
        <family val="2"/>
      </rPr>
      <t>portfolio</t>
    </r>
  </si>
  <si>
    <t>Hospital</t>
  </si>
  <si>
    <t>Labs</t>
  </si>
  <si>
    <t>Diagnostic Imaging</t>
  </si>
  <si>
    <t>10.3 Infrastructure hospital PPP per country</t>
  </si>
  <si>
    <t>Sum of portfolio</t>
  </si>
  <si>
    <t>SIC industry name</t>
  </si>
  <si>
    <t>Country</t>
  </si>
  <si>
    <t>10.4 Pharmaceutical and medical consumables manufacturing  per country</t>
  </si>
  <si>
    <t>10.5 Pharmaceutical and wholesale retail  per country</t>
  </si>
  <si>
    <t>Affordability Analysis</t>
  </si>
  <si>
    <t>Y</t>
  </si>
  <si>
    <t>10.6 For healthcare for which we have affordability analysis</t>
  </si>
  <si>
    <t>10.7 Number of beds created across economies for healthcare and infrastructure hospital PPPs</t>
  </si>
  <si>
    <t>Sum of beds</t>
  </si>
  <si>
    <t>Sum of pro-rata beds</t>
  </si>
  <si>
    <t>ALL AMOUNTS IN million EUR EQUIVALENT</t>
  </si>
  <si>
    <t>As at 30 June 2021</t>
  </si>
  <si>
    <t>Percent</t>
  </si>
  <si>
    <t>Operating Assets</t>
  </si>
  <si>
    <t>SERBIA</t>
  </si>
  <si>
    <t>KAZAKHSTAN</t>
  </si>
  <si>
    <t>ROMANIA</t>
  </si>
  <si>
    <t>BULGARIA</t>
  </si>
  <si>
    <t>BELARUS</t>
  </si>
  <si>
    <t>MOLDOVA</t>
  </si>
  <si>
    <t>ARMENIA</t>
  </si>
  <si>
    <t>KYRGYZ REPUBLIC</t>
  </si>
  <si>
    <t>JORDAN</t>
  </si>
  <si>
    <t>AZERBAIJAN</t>
  </si>
  <si>
    <t>Trade</t>
  </si>
  <si>
    <t>Other services</t>
  </si>
  <si>
    <t>Industry and other production</t>
  </si>
  <si>
    <t>Agriculture and food processing</t>
  </si>
  <si>
    <t>Construction</t>
  </si>
  <si>
    <t>Transport</t>
  </si>
  <si>
    <t>Mixed</t>
  </si>
  <si>
    <t>Tourism</t>
  </si>
  <si>
    <t xml:space="preserve">Total </t>
  </si>
  <si>
    <t>6.3 Table: Key figures MFP</t>
  </si>
  <si>
    <t>Portfolio</t>
  </si>
  <si>
    <t>€ million</t>
  </si>
  <si>
    <t xml:space="preserve">Operating Assets </t>
  </si>
  <si>
    <t>Number of "Unique" Clients</t>
  </si>
  <si>
    <t xml:space="preserve">Number of Active EBRD Projects </t>
  </si>
  <si>
    <t xml:space="preserve">Average sized Sub-loan </t>
  </si>
  <si>
    <t>€</t>
  </si>
  <si>
    <t>Wt. Average Tenor</t>
  </si>
  <si>
    <t xml:space="preserve">years </t>
  </si>
  <si>
    <t xml:space="preserve">Wt. Average Remaining Life </t>
  </si>
  <si>
    <t>Wt. Average Margin</t>
  </si>
  <si>
    <t>%</t>
  </si>
  <si>
    <t>2.1 By GPP Classification</t>
  </si>
  <si>
    <t>Clean Energy</t>
  </si>
  <si>
    <t>Energy Efficiency</t>
  </si>
  <si>
    <t>Environment services and sustainable public transport</t>
  </si>
  <si>
    <t>Waste Management</t>
  </si>
  <si>
    <t>Water Management</t>
  </si>
  <si>
    <t>GREECE</t>
  </si>
  <si>
    <t>HUNGARY</t>
  </si>
  <si>
    <t>ESTONIA</t>
  </si>
  <si>
    <t>LITHUANIA</t>
  </si>
  <si>
    <t>CYPRUS</t>
  </si>
  <si>
    <t>SLOVAK REPUBLIC</t>
  </si>
  <si>
    <t>LEBANON</t>
  </si>
  <si>
    <t>LATVIA</t>
  </si>
  <si>
    <t>Energy</t>
  </si>
  <si>
    <t>Municipal &amp; Env Inf</t>
  </si>
  <si>
    <t>Depository Credit (banks)</t>
  </si>
  <si>
    <t>Leasing Finance</t>
  </si>
  <si>
    <t>Agribusiness</t>
  </si>
  <si>
    <t>Manufacturing &amp; Services</t>
  </si>
  <si>
    <t>Property and Tourism</t>
  </si>
  <si>
    <t>Non-depository Credit (non-bank)</t>
  </si>
  <si>
    <t>2.4 Utilisation of GPP since 2013</t>
  </si>
  <si>
    <t>Utilisation percentage</t>
  </si>
  <si>
    <t xml:space="preserve">2.5 Repayment by GPP Classifications </t>
  </si>
  <si>
    <t>2.6 Table: Key figures GPP</t>
  </si>
  <si>
    <t>Weighted average age of the GPP from signing as at 31 December 2021</t>
  </si>
  <si>
    <t>€billion</t>
  </si>
  <si>
    <t>3.1 By CRPP Classification</t>
  </si>
  <si>
    <t xml:space="preserve">climate resilient infrastructure </t>
  </si>
  <si>
    <t>climate-resilient business and commercial operations</t>
  </si>
  <si>
    <t>climate resilient agriculture and ecological systems</t>
  </si>
  <si>
    <t>TURKMENISTAN</t>
  </si>
  <si>
    <t>Weighted average age of the CRPP from signing as at 31 December 2021</t>
  </si>
  <si>
    <t>4.1 By GTPP classification</t>
  </si>
  <si>
    <t>1. Energy Efficiency</t>
  </si>
  <si>
    <t>2. Resource Efficiency (including circular economy adapted products)</t>
  </si>
  <si>
    <t>3. Sustainable Infrastructure (including Low Carbon Transport, solid waste and wastewater management, and Green Logistics)</t>
  </si>
  <si>
    <t>SLOVENIA</t>
  </si>
  <si>
    <t>Telecommunications, Media and Technology</t>
  </si>
  <si>
    <t>GTPP committed amounts (€ million)</t>
  </si>
  <si>
    <t>Green Transition Bonds outstanding (€ million)</t>
  </si>
  <si>
    <t>Green Economy Finance Facilities (GEFFs)</t>
  </si>
  <si>
    <t>Municipal and Environmental Infrastructure (MEI)</t>
  </si>
  <si>
    <t>WITHOUT GEFFs</t>
  </si>
  <si>
    <t>Filtered based on renewable energy and energy efficiency</t>
  </si>
  <si>
    <t>7.1 By GPP category</t>
  </si>
  <si>
    <t>Sum of Portfolio</t>
  </si>
  <si>
    <t xml:space="preserve">Sum of Sum Prorata GHG reduced, Kt/year TOTAL </t>
  </si>
  <si>
    <t>WITHOUT GEFFS</t>
  </si>
  <si>
    <t>Filtered based on renewable energy</t>
  </si>
  <si>
    <t>7.6 By mitigation activity</t>
  </si>
  <si>
    <t>7.7 By mitigation sub-class</t>
  </si>
  <si>
    <t>Filtered based on energy efficiency</t>
  </si>
  <si>
    <t>Municipal and environmental infrastructure (all GPP categories apart from clean energy and energy efficiency)</t>
  </si>
  <si>
    <t>People benefited</t>
  </si>
  <si>
    <t>2014-21 (cumulative for active and completed projects)</t>
  </si>
  <si>
    <t>Total population benefiting from improved solid waste management services</t>
  </si>
  <si>
    <t>Total population benefiting from improved access to tap water</t>
  </si>
  <si>
    <t>Total population benefiting from improved access to wastewater services</t>
  </si>
  <si>
    <t>Total population benefiting from improved district heating</t>
  </si>
  <si>
    <t>smaller than 6,000</t>
  </si>
  <si>
    <t>GEFF (energy efficiency)</t>
  </si>
  <si>
    <t xml:space="preserve">Sum of Waste Managed tn/y TOTAL </t>
  </si>
  <si>
    <t xml:space="preserve">Sum of Prorata Waste Managed tn/y TOTAL </t>
  </si>
  <si>
    <t>GPP classification</t>
  </si>
  <si>
    <t>GPP committed amounts (€ million)</t>
  </si>
  <si>
    <t>Environmental Sustainability Bonds outstanding (€ million)</t>
  </si>
  <si>
    <t>CRPP classification</t>
  </si>
  <si>
    <t>CRPP committed amounts (€ million)</t>
  </si>
  <si>
    <t>Climate Resilience Bonds outstanding (€ million)</t>
  </si>
  <si>
    <t>GTPP classification</t>
  </si>
  <si>
    <t>Weighted average age of the GTPP from signing as at 31 December 2021</t>
  </si>
  <si>
    <t>GPP category</t>
  </si>
  <si>
    <t>Sum of GHG reduced, Kt/year</t>
  </si>
  <si>
    <t>Sum of primary energy, GJ/year</t>
  </si>
  <si>
    <t>Sum of renewable energy capacity installed, MW/year</t>
  </si>
  <si>
    <t>Sum of pro-rata fac GHG reduction, Kt/year</t>
  </si>
  <si>
    <t>Sum of Pro Rata Primary Energy GJ/annually</t>
  </si>
  <si>
    <t>Sum of pro-rata renewable energy capacity installed, MW/year</t>
  </si>
  <si>
    <t>Sum of pro-rata primary energy, GJ/year</t>
  </si>
  <si>
    <r>
      <t>Sum of wastewater treated,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/per year</t>
    </r>
  </si>
  <si>
    <r>
      <t>Sum of water savings,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/year</t>
    </r>
  </si>
  <si>
    <t>Sum of NOx reduced, tonnes/year</t>
  </si>
  <si>
    <t>Sum of PM reduced, tonnes/year</t>
  </si>
  <si>
    <r>
      <t>Sum of pro-rata wastewater treated,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/year</t>
    </r>
  </si>
  <si>
    <r>
      <t>Sum of pro-rata water savings,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/per year</t>
    </r>
  </si>
  <si>
    <t>Sum of pro-rata NOx reduced, tonnes/year</t>
  </si>
  <si>
    <t>Sum of pro-rata PM reduced, tonnes/year</t>
  </si>
  <si>
    <t>8.1 CRPP impact (total)</t>
  </si>
  <si>
    <t>Sum of GHG reductions, Kt/year</t>
  </si>
  <si>
    <t>Sum of pro-rata fac GHG reductions, Kt/year</t>
  </si>
  <si>
    <t>Circular Economy</t>
  </si>
  <si>
    <t>Clean Transportation</t>
  </si>
  <si>
    <t>Environmentally sustainable management of living natural resources and land use</t>
  </si>
  <si>
    <t>Green Buildings</t>
  </si>
  <si>
    <t>Pollution Prevention</t>
  </si>
  <si>
    <t>Pollution prevention and control</t>
  </si>
  <si>
    <t>Renewable Energy</t>
  </si>
  <si>
    <t>Sum of Primary Energy Saved GJ/years</t>
  </si>
  <si>
    <t>Sum of pro-rata Primary Energy Saved GJ/years</t>
  </si>
  <si>
    <t>Sum of Water Saved m3/year</t>
  </si>
  <si>
    <t>Sum of pro-rata Water Saved m3/year</t>
  </si>
  <si>
    <t>PHYSICAL CLIMATE RISKS</t>
  </si>
  <si>
    <t>CLIMATE RESILIENCE OUTCOME TOTALS</t>
  </si>
  <si>
    <t>Increasing extreme weather events</t>
  </si>
  <si>
    <t>Increasing water stress</t>
  </si>
  <si>
    <t>Increasing heat stress</t>
  </si>
  <si>
    <t>Increasing hydrological variability</t>
  </si>
  <si>
    <t>Increasing soil degradation</t>
  </si>
  <si>
    <t>Portfolio amount (mEUR)</t>
  </si>
  <si>
    <t>CLIMATE RESILIENCE OUTCOMES</t>
  </si>
  <si>
    <t>Increased water availability</t>
  </si>
  <si>
    <t>No. projects (w. quantitative outcomes)</t>
  </si>
  <si>
    <t>53 (41)</t>
  </si>
  <si>
    <t>3 (2)</t>
  </si>
  <si>
    <t>Physical climate resilience outcomes (Δ million m3/yr)</t>
  </si>
  <si>
    <t>Valorised climate resilience outcomes (mEUR/yr)</t>
  </si>
  <si>
    <t>Increased energy availability</t>
  </si>
  <si>
    <t>4 (2)</t>
  </si>
  <si>
    <t>7 (0)</t>
  </si>
  <si>
    <t>Physical climate resilience outcomes (Δ GWh/yr)</t>
  </si>
  <si>
    <t>Increased agricultural potential</t>
  </si>
  <si>
    <t>2 (2)</t>
  </si>
  <si>
    <t>1 (1)</t>
  </si>
  <si>
    <t>1 (0)</t>
  </si>
  <si>
    <t>Physical climate resilience outcomes (Δ tonnes/yr )</t>
  </si>
  <si>
    <t>Improved human health/productivity</t>
  </si>
  <si>
    <t>Physical climate resilience outcomes (Δ QALYs)</t>
  </si>
  <si>
    <t>Reduced weather-related disruption</t>
  </si>
  <si>
    <t>18 (9)</t>
  </si>
  <si>
    <t>Physical climate resilience outcomes (days/yr)</t>
  </si>
  <si>
    <t>Reduced weather-related damage</t>
  </si>
  <si>
    <t>3 (1)</t>
  </si>
  <si>
    <t xml:space="preserve">Physical climate resilience outcomes </t>
  </si>
  <si>
    <t>n/a</t>
  </si>
  <si>
    <t>8.2 CRPP impact (pro rata)</t>
  </si>
  <si>
    <t>PRORATA</t>
  </si>
  <si>
    <t>23 (8)</t>
  </si>
  <si>
    <t>Buildings, Public Installations and End-Use Energy Efficiency</t>
  </si>
  <si>
    <t>Cross-cutting Issues</t>
  </si>
  <si>
    <t>Energy efficiency</t>
  </si>
  <si>
    <t>Lower carbon and efficient energy generation</t>
  </si>
  <si>
    <t>Manufacturing</t>
  </si>
  <si>
    <t>Non-energy GHG reductions</t>
  </si>
  <si>
    <t>Renewable energy</t>
  </si>
  <si>
    <t>Sustainable efficient use of materials and resources</t>
  </si>
  <si>
    <t>Mitigation activity</t>
  </si>
  <si>
    <t>Biomass and Biogas power</t>
  </si>
  <si>
    <t>Distribution system replacement</t>
  </si>
  <si>
    <t>Energy efficiency, on-site renewable energy, CO2e-emission reduction, and carbon sinks in buildings</t>
  </si>
  <si>
    <t xml:space="preserve">Energy efficiency, renewable energy, CO2e-emission reduction, and carbon sinks in green buildings </t>
  </si>
  <si>
    <t>Energy transportation</t>
  </si>
  <si>
    <t>Energy transportation and sale</t>
  </si>
  <si>
    <t>Hydropower plants</t>
  </si>
  <si>
    <t>Industrial equipment and loss reduction</t>
  </si>
  <si>
    <t>New transmission systems for renewable energy</t>
  </si>
  <si>
    <t>Null Value</t>
  </si>
  <si>
    <t>Renewable energy and energy efficiency financing</t>
  </si>
  <si>
    <t>Renewable power plant redevelopment</t>
  </si>
  <si>
    <t>Solar power</t>
  </si>
  <si>
    <t>Solar powered electricity generation</t>
  </si>
  <si>
    <t>Support for low-carbon development</t>
  </si>
  <si>
    <t>Sustainable supply-chain management</t>
  </si>
  <si>
    <t>Sustainable waste management</t>
  </si>
  <si>
    <t>Thermal applications of bioenergy in all sectors</t>
  </si>
  <si>
    <t>Transmission and distribution system expansion</t>
  </si>
  <si>
    <t>Transmission line and sub station replacement</t>
  </si>
  <si>
    <t>Transportation of electricity</t>
  </si>
  <si>
    <t>Utilities and Services heating systems</t>
  </si>
  <si>
    <t>Wind power</t>
  </si>
  <si>
    <t>Wind powered electricity generation</t>
  </si>
  <si>
    <t>Mitigation sub classification</t>
  </si>
  <si>
    <t>Classification</t>
  </si>
  <si>
    <t>In repayment phase</t>
  </si>
  <si>
    <t xml:space="preserve">3.4 Repayment by CRPP Classifications </t>
  </si>
  <si>
    <t>3.5 Utilisation of CRPP since 2019</t>
  </si>
  <si>
    <t>3.6 Table: Key figures CRPP</t>
  </si>
  <si>
    <t xml:space="preserve">4.4 Repayment by GTPP Classifications </t>
  </si>
  <si>
    <t>GTPP Classification</t>
  </si>
  <si>
    <t>1. Bond Issuance</t>
  </si>
  <si>
    <t>1.1/1.8/1.9</t>
  </si>
  <si>
    <t>1.5/1.6/1.7/1.10/1.11</t>
  </si>
  <si>
    <t>For Green Bonds (ESB, CRB, GTB)</t>
  </si>
  <si>
    <t>1.1/1.2/1.3/1.4</t>
  </si>
  <si>
    <t>For Social Bonds (Health and Micro)</t>
  </si>
  <si>
    <t>For Issuance by Currency (ESB,CRB,GTB,Health,Micro)</t>
  </si>
  <si>
    <t>2. GPP UoP</t>
  </si>
  <si>
    <t>Op. assets and Committed Undisbursed by classification</t>
  </si>
  <si>
    <t>Op. assets and  Committed Undisbursed by country</t>
  </si>
  <si>
    <t>Utilisation of GPP since 2013</t>
  </si>
  <si>
    <t>Repayment by GPP Classification</t>
  </si>
  <si>
    <t>Key figures GPP</t>
  </si>
  <si>
    <t>2.2 By country</t>
  </si>
  <si>
    <t>3. CRPP UoP</t>
  </si>
  <si>
    <t>Utilisation of CRPP since 2019</t>
  </si>
  <si>
    <t>Key figures CRPP</t>
  </si>
  <si>
    <t>3.2 By country</t>
  </si>
  <si>
    <t>Repayment by CRPP Classification</t>
  </si>
  <si>
    <t>4. GTPP UoP</t>
  </si>
  <si>
    <t>Utilisation of GTPP since 2019</t>
  </si>
  <si>
    <t>GTPP Key Figures</t>
  </si>
  <si>
    <t>4.2 By country</t>
  </si>
  <si>
    <t>Repayment by GTPP Classification</t>
  </si>
  <si>
    <t>5. HPP UoP</t>
  </si>
  <si>
    <t>Op. Assets and Committed Undisbursed by category</t>
  </si>
  <si>
    <t>Op. Assets and Committed Undisbursed by country</t>
  </si>
  <si>
    <t>HPP Key figures</t>
  </si>
  <si>
    <t>5.2 By country</t>
  </si>
  <si>
    <t>6. Micro UoP</t>
  </si>
  <si>
    <t>Operating assets per country</t>
  </si>
  <si>
    <t>Operating assets per industry</t>
  </si>
  <si>
    <t>Micro Key figures</t>
  </si>
  <si>
    <t>6.1 By country</t>
  </si>
  <si>
    <t>7. GPP Impact</t>
  </si>
  <si>
    <t>Renewable Energy and Energy Efficiency impact by category (without GEFFs )</t>
  </si>
  <si>
    <t>Renewable Energy impact by country  (without GEFFs )</t>
  </si>
  <si>
    <t>Renewable Energy impact by mitigation activity  (without GEFFs )</t>
  </si>
  <si>
    <t>Renewable Energy impact by mitigation sub class  (without GEFFs )</t>
  </si>
  <si>
    <t>Energy Efficiency impact by country  (without GEFFs )</t>
  </si>
  <si>
    <t>Energy Efficiency impact by mitigation activity  (without GEFFs )</t>
  </si>
  <si>
    <t>Energy Efficiency impact by mitigation sub class  (without GEFFs )</t>
  </si>
  <si>
    <t>GEFFs Impact by country  (GEFFs )</t>
  </si>
  <si>
    <t>Waste management projects</t>
  </si>
  <si>
    <t>Water projects impact by country</t>
  </si>
  <si>
    <t>Water projects people benefitting</t>
  </si>
  <si>
    <t>7.5 By country</t>
  </si>
  <si>
    <t>8. CRPP Impact</t>
  </si>
  <si>
    <t>CRPP Impact (Total)</t>
  </si>
  <si>
    <t>CRPP Impact (Pro rata)</t>
  </si>
  <si>
    <t>9. GTPP Impact</t>
  </si>
  <si>
    <r>
      <t>9.1 CO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4"/>
        <color rgb="FFFF0000"/>
        <rFont val="Calibri"/>
        <family val="2"/>
        <scheme val="minor"/>
      </rPr>
      <t xml:space="preserve"> equivalent savings, energy saving and water savings per country</t>
    </r>
  </si>
  <si>
    <t>10. HPP Impact</t>
  </si>
  <si>
    <t>Portfolio per industry</t>
  </si>
  <si>
    <t>Portfolio per sub segment</t>
  </si>
  <si>
    <t>Portfolio for Infrastructure Hospital PPP (industry) country allocation</t>
  </si>
  <si>
    <t>Pharmaceutical and Medical Consumable Manufacturing (industry) country allocation</t>
  </si>
  <si>
    <t>No of beds created</t>
  </si>
  <si>
    <t>Country/sub-segment</t>
  </si>
  <si>
    <t>Pharmaceutical and wholesale retail  per country allocation</t>
  </si>
  <si>
    <t xml:space="preserve">Healthcare Affordability Analysis </t>
  </si>
  <si>
    <t>Industry/country</t>
  </si>
  <si>
    <t>Disbursing/to be disbursed</t>
  </si>
  <si>
    <t>4.5 Utilisation of GTPP since 2019</t>
  </si>
  <si>
    <t>4.6 Table: Key figures GTPP</t>
  </si>
  <si>
    <t>Impact metric</t>
  </si>
  <si>
    <t>Impact metric unit</t>
  </si>
  <si>
    <t>GPP</t>
  </si>
  <si>
    <t>Portfolio and issuance</t>
  </si>
  <si>
    <t>Allocated Committed Project Amount (Portfolio)</t>
  </si>
  <si>
    <r>
      <rPr>
        <sz val="11"/>
        <color theme="1"/>
        <rFont val="Times New Roman"/>
        <family val="1"/>
      </rPr>
      <t>€</t>
    </r>
    <r>
      <rPr>
        <sz val="11"/>
        <color theme="1"/>
        <rFont val="Calibri"/>
        <family val="2"/>
        <scheme val="minor"/>
      </rPr>
      <t xml:space="preserve"> ('000)</t>
    </r>
  </si>
  <si>
    <t>Allocated Disbursed Project Amount (Operating Assets)</t>
  </si>
  <si>
    <t>€('000)</t>
  </si>
  <si>
    <t>Outstanding Green Bond Issued Amount</t>
  </si>
  <si>
    <t>€ ('000)</t>
  </si>
  <si>
    <t>RE component (Based on Portfolio)</t>
  </si>
  <si>
    <t>Renewable energy capacity added (Pro rata based on Portfolio)</t>
  </si>
  <si>
    <t>MW/annually</t>
  </si>
  <si>
    <t>Annual GHG emissions reduced (Pro rata based on Portfolio)</t>
  </si>
  <si>
    <t>in kiloton of CO2 equivalent/annually</t>
  </si>
  <si>
    <t>Energy Effiency</t>
  </si>
  <si>
    <t>EE component (Based on Portfolio)</t>
  </si>
  <si>
    <t>Annual energy savings (electricity/other) (Pro rata based on Portfolio)</t>
  </si>
  <si>
    <t>GJ/annually</t>
  </si>
  <si>
    <t>Annual GHG emissions reduced/avoided (Pro rata based on Portfolio)</t>
  </si>
  <si>
    <t>Sustainable Water and Wastewater Management</t>
  </si>
  <si>
    <t>Sustainable Water and Wastewater Management component  (Based on Portfolio)</t>
  </si>
  <si>
    <t>Annual absolute (gross) water savings  (Pro rata based on Portfolio)</t>
  </si>
  <si>
    <t>in m³ /annually</t>
  </si>
  <si>
    <t>Annual waste water treated (Pro rata based on Portfolio)</t>
  </si>
  <si>
    <t>Waste Management and Resource Efficiency</t>
  </si>
  <si>
    <t>Waste Management component  (Based on Portfolio)</t>
  </si>
  <si>
    <t>Waste prevented, minimised, reused or recycled  (Pro rata based on Portfolio)</t>
  </si>
  <si>
    <t>tonnes/annually</t>
  </si>
  <si>
    <t>Clean Transport</t>
  </si>
  <si>
    <t>Clean Transportation project component  (Based on Portfolio)</t>
  </si>
  <si>
    <t>Reduction of air pollutants (Pro rata as per Portfolio)</t>
  </si>
  <si>
    <t>Particulate matter (PM), tonnes/annually</t>
  </si>
  <si>
    <t>nitrogen oxides (NOx), tonnes/annually</t>
  </si>
  <si>
    <t>7. Summary</t>
  </si>
  <si>
    <t>GTPP</t>
  </si>
  <si>
    <t>Portfolio and Issuance</t>
  </si>
  <si>
    <t>Annual energy savings (electricity/other) (Pro rata based on Portfoliio)</t>
  </si>
  <si>
    <t>Annual GHG emissions reduced/ avoided (Pro rata as per Portfolio)</t>
  </si>
  <si>
    <t>Green Buildings component (Based on Portfolio)</t>
  </si>
  <si>
    <t>Primary Energy Saved (Pro rata as per Portfolio)</t>
  </si>
  <si>
    <t>9. Summary</t>
  </si>
  <si>
    <t>Summary</t>
  </si>
  <si>
    <t>Relative to total project value</t>
  </si>
  <si>
    <t>10.2 Healthcare per sub-segment, for example hospitals and labs</t>
  </si>
  <si>
    <r>
      <t>9.2 CO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4"/>
        <color rgb="FFFF0000"/>
        <rFont val="Calibri"/>
        <family val="2"/>
        <scheme val="minor"/>
      </rPr>
      <t xml:space="preserve"> equivalent savings, energy saving and water savings per sector </t>
    </r>
  </si>
  <si>
    <r>
      <t>9.3 CO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4"/>
        <color rgb="FFFF0000"/>
        <rFont val="Calibri"/>
        <family val="2"/>
        <scheme val="minor"/>
      </rPr>
      <t xml:space="preserve"> equivalent savings, energy saving and water savings per category</t>
    </r>
  </si>
  <si>
    <r>
      <t>CO</t>
    </r>
    <r>
      <rPr>
        <u/>
        <vertAlign val="subscript"/>
        <sz val="11"/>
        <color theme="10"/>
        <rFont val="Calibri"/>
        <family val="2"/>
        <scheme val="minor"/>
      </rPr>
      <t>2</t>
    </r>
    <r>
      <rPr>
        <u/>
        <sz val="11"/>
        <color theme="10"/>
        <rFont val="Calibri"/>
        <family val="2"/>
        <scheme val="minor"/>
      </rPr>
      <t xml:space="preserve"> equivalent savings, energy saving and water savings per country</t>
    </r>
  </si>
  <si>
    <r>
      <t>CO</t>
    </r>
    <r>
      <rPr>
        <u/>
        <vertAlign val="subscript"/>
        <sz val="11"/>
        <color theme="10"/>
        <rFont val="Calibri"/>
        <family val="2"/>
        <scheme val="minor"/>
      </rPr>
      <t>2</t>
    </r>
    <r>
      <rPr>
        <u/>
        <sz val="11"/>
        <color theme="10"/>
        <rFont val="Calibri"/>
        <family val="2"/>
        <scheme val="minor"/>
      </rPr>
      <t xml:space="preserve"> equivalent savings, energy saving and water savings per sector </t>
    </r>
  </si>
  <si>
    <r>
      <t>CO</t>
    </r>
    <r>
      <rPr>
        <u/>
        <vertAlign val="subscript"/>
        <sz val="11"/>
        <color theme="10"/>
        <rFont val="Calibri"/>
        <family val="2"/>
        <scheme val="minor"/>
      </rPr>
      <t>2</t>
    </r>
    <r>
      <rPr>
        <u/>
        <sz val="11"/>
        <color theme="10"/>
        <rFont val="Calibri"/>
        <family val="2"/>
        <scheme val="minor"/>
      </rPr>
      <t xml:space="preserve"> equivalent savings, energy saving and water savings per category</t>
    </r>
  </si>
  <si>
    <t>Op. assets and  Committed Undisbursed by industry</t>
  </si>
  <si>
    <t>2.3 By Industry</t>
  </si>
  <si>
    <t>3.3 By Industry</t>
  </si>
  <si>
    <t>4.3 By industry</t>
  </si>
  <si>
    <t>5.3 By industry</t>
  </si>
  <si>
    <t>6.2 By industry (as supplied by PFIs)</t>
  </si>
  <si>
    <t>7.2 By country</t>
  </si>
  <si>
    <t>7.3 By mitigation activity</t>
  </si>
  <si>
    <t>7.4 By mitigation sub-class</t>
  </si>
  <si>
    <t>7.8  By country</t>
  </si>
  <si>
    <t>7.9 Waste managed (whole portfolio)</t>
  </si>
  <si>
    <t>7.10 By country</t>
  </si>
  <si>
    <t>* Note that all impact is reported pro rata of EBRD's financing and on a portfolio basis.</t>
  </si>
  <si>
    <t>Impact metric*</t>
  </si>
  <si>
    <t>CRPP Classification</t>
  </si>
  <si>
    <t xml:space="preserve">Sum of Prorata GHG reduced, Kt/year TOTAL </t>
  </si>
  <si>
    <t>7.11 MEI: people who benefited</t>
  </si>
  <si>
    <t>GEFF</t>
  </si>
  <si>
    <t>Green Economy Finance Facilities</t>
  </si>
  <si>
    <t>Air Pollution Prevention/Sustainable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</si>
</sst>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0.0000"/>
    <numFmt numFmtId="169" formatCode="_-* #,##0.0_-;\-* #,##0.0_-;_-* &quot;-&quot;??_-;_-@_-"/>
    <numFmt numFmtId="170" formatCode="_-* #,##0.000_-;\-* #,##0.000_-;_-* &quot;-&quot;??_-;_-@_-"/>
    <numFmt numFmtId="171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4"/>
      <color rgb="FFFF0000"/>
      <name val="Calibri"/>
      <family val="2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1"/>
      <name val="Calibri"/>
      <family val="2"/>
      <scheme val="minor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0"/>
      <color theme="1"/>
      <name val="Tahoma"/>
      <family val="2"/>
    </font>
    <font>
      <vertAlign val="subscript"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Times New Roman"/>
      <family val="1"/>
    </font>
    <font>
      <u/>
      <vertAlign val="subscript"/>
      <sz val="11"/>
      <color theme="10"/>
      <name val="Calibri"/>
      <family val="2"/>
      <scheme val="minor"/>
    </font>
    <font>
      <b/>
      <sz val="11"/>
      <color theme="1"/>
      <name val="Calibri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92">
    <xf numFmtId="0" fontId="0" fillId="0" borderId="0" xfId="0"/>
    <xf numFmtId="0" fontId="4" fillId="0" borderId="1" xfId="0" applyFont="1" applyBorder="1"/>
    <xf numFmtId="0" fontId="0" fillId="0" borderId="2" xfId="0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/>
    <xf numFmtId="0" fontId="5" fillId="0" borderId="0" xfId="0" applyFont="1"/>
    <xf numFmtId="0" fontId="7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0" xfId="0" applyAlignment="1">
      <alignment horizontal="left"/>
    </xf>
    <xf numFmtId="0" fontId="0" fillId="0" borderId="11" xfId="0" applyBorder="1"/>
    <xf numFmtId="0" fontId="3" fillId="0" borderId="12" xfId="0" applyFont="1" applyBorder="1" applyAlignment="1">
      <alignment horizontal="left"/>
    </xf>
    <xf numFmtId="0" fontId="0" fillId="0" borderId="10" xfId="0" applyBorder="1"/>
    <xf numFmtId="0" fontId="2" fillId="0" borderId="0" xfId="0" applyFont="1"/>
    <xf numFmtId="0" fontId="3" fillId="2" borderId="18" xfId="0" applyFont="1" applyFill="1" applyBorder="1"/>
    <xf numFmtId="0" fontId="3" fillId="2" borderId="0" xfId="0" applyFont="1" applyFill="1"/>
    <xf numFmtId="4" fontId="0" fillId="0" borderId="0" xfId="0" applyNumberFormat="1"/>
    <xf numFmtId="0" fontId="0" fillId="0" borderId="0" xfId="1" applyNumberFormat="1" applyFont="1"/>
    <xf numFmtId="3" fontId="0" fillId="0" borderId="0" xfId="0" applyNumberFormat="1"/>
    <xf numFmtId="1" fontId="0" fillId="0" borderId="0" xfId="0" applyNumberFormat="1"/>
    <xf numFmtId="43" fontId="3" fillId="2" borderId="18" xfId="0" applyNumberFormat="1" applyFont="1" applyFill="1" applyBorder="1"/>
    <xf numFmtId="43" fontId="0" fillId="0" borderId="0" xfId="0" applyNumberFormat="1" applyAlignment="1">
      <alignment horizontal="left"/>
    </xf>
    <xf numFmtId="43" fontId="0" fillId="0" borderId="0" xfId="0" applyNumberFormat="1"/>
    <xf numFmtId="43" fontId="3" fillId="2" borderId="19" xfId="0" applyNumberFormat="1" applyFont="1" applyFill="1" applyBorder="1" applyAlignment="1">
      <alignment horizontal="left"/>
    </xf>
    <xf numFmtId="43" fontId="3" fillId="2" borderId="18" xfId="1" applyFont="1" applyFill="1" applyBorder="1"/>
    <xf numFmtId="43" fontId="0" fillId="0" borderId="0" xfId="1" applyFont="1" applyAlignment="1">
      <alignment horizontal="left"/>
    </xf>
    <xf numFmtId="43" fontId="3" fillId="2" borderId="19" xfId="1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8" fillId="0" borderId="0" xfId="0" applyFont="1"/>
    <xf numFmtId="164" fontId="0" fillId="0" borderId="0" xfId="0" applyNumberFormat="1"/>
    <xf numFmtId="0" fontId="9" fillId="2" borderId="19" xfId="0" applyFont="1" applyFill="1" applyBorder="1" applyAlignment="1">
      <alignment horizontal="left"/>
    </xf>
    <xf numFmtId="0" fontId="9" fillId="2" borderId="19" xfId="0" applyFont="1" applyFill="1" applyBorder="1"/>
    <xf numFmtId="164" fontId="9" fillId="2" borderId="19" xfId="0" applyNumberFormat="1" applyFont="1" applyFill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/>
    <xf numFmtId="43" fontId="14" fillId="2" borderId="18" xfId="0" applyNumberFormat="1" applyFont="1" applyFill="1" applyBorder="1"/>
    <xf numFmtId="0" fontId="14" fillId="2" borderId="18" xfId="0" applyFont="1" applyFill="1" applyBorder="1"/>
    <xf numFmtId="0" fontId="3" fillId="3" borderId="0" xfId="1" applyNumberFormat="1" applyFont="1" applyFill="1"/>
    <xf numFmtId="164" fontId="0" fillId="0" borderId="0" xfId="1" applyNumberFormat="1" applyFont="1"/>
    <xf numFmtId="2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14" fillId="2" borderId="18" xfId="0" applyNumberFormat="1" applyFont="1" applyFill="1" applyBorder="1"/>
    <xf numFmtId="0" fontId="0" fillId="0" borderId="0" xfId="0" applyAlignment="1">
      <alignment horizontal="left" indent="1"/>
    </xf>
    <xf numFmtId="0" fontId="16" fillId="0" borderId="18" xfId="0" applyFont="1" applyBorder="1" applyAlignment="1">
      <alignment horizontal="left"/>
    </xf>
    <xf numFmtId="0" fontId="16" fillId="0" borderId="18" xfId="0" applyFont="1" applyBorder="1"/>
    <xf numFmtId="0" fontId="16" fillId="2" borderId="19" xfId="0" applyFont="1" applyFill="1" applyBorder="1" applyAlignment="1">
      <alignment horizontal="left"/>
    </xf>
    <xf numFmtId="0" fontId="16" fillId="2" borderId="19" xfId="0" applyFont="1" applyFill="1" applyBorder="1"/>
    <xf numFmtId="0" fontId="0" fillId="2" borderId="18" xfId="0" applyFill="1" applyBorder="1"/>
    <xf numFmtId="0" fontId="17" fillId="0" borderId="0" xfId="0" applyFont="1"/>
    <xf numFmtId="0" fontId="0" fillId="2" borderId="0" xfId="0" applyFill="1"/>
    <xf numFmtId="164" fontId="16" fillId="0" borderId="18" xfId="0" applyNumberFormat="1" applyFont="1" applyBorder="1"/>
    <xf numFmtId="164" fontId="16" fillId="2" borderId="19" xfId="0" applyNumberFormat="1" applyFont="1" applyFill="1" applyBorder="1"/>
    <xf numFmtId="49" fontId="0" fillId="0" borderId="0" xfId="0" applyNumberFormat="1"/>
    <xf numFmtId="165" fontId="0" fillId="0" borderId="0" xfId="0" applyNumberFormat="1"/>
    <xf numFmtId="38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9" fillId="2" borderId="18" xfId="0" applyFont="1" applyFill="1" applyBorder="1"/>
    <xf numFmtId="0" fontId="18" fillId="0" borderId="0" xfId="3"/>
    <xf numFmtId="17" fontId="14" fillId="3" borderId="0" xfId="3" applyNumberFormat="1" applyFont="1" applyFill="1"/>
    <xf numFmtId="17" fontId="3" fillId="3" borderId="0" xfId="0" applyNumberFormat="1" applyFont="1" applyFill="1" applyAlignment="1">
      <alignment horizontal="right"/>
    </xf>
    <xf numFmtId="164" fontId="18" fillId="0" borderId="0" xfId="4" applyNumberFormat="1" applyFont="1"/>
    <xf numFmtId="164" fontId="18" fillId="0" borderId="0" xfId="4" applyNumberFormat="1" applyFont="1" applyFill="1"/>
    <xf numFmtId="9" fontId="0" fillId="0" borderId="0" xfId="2" applyFont="1"/>
    <xf numFmtId="168" fontId="0" fillId="0" borderId="0" xfId="0" applyNumberFormat="1"/>
    <xf numFmtId="9" fontId="0" fillId="0" borderId="0" xfId="0" applyNumberFormat="1"/>
    <xf numFmtId="17" fontId="14" fillId="0" borderId="0" xfId="3" applyNumberFormat="1" applyFont="1"/>
    <xf numFmtId="9" fontId="0" fillId="0" borderId="0" xfId="2" applyFont="1" applyFill="1"/>
    <xf numFmtId="0" fontId="5" fillId="0" borderId="0" xfId="0" applyFont="1" applyAlignment="1">
      <alignment vertical="center"/>
    </xf>
    <xf numFmtId="0" fontId="8" fillId="4" borderId="0" xfId="0" applyFont="1" applyFill="1"/>
    <xf numFmtId="0" fontId="19" fillId="4" borderId="0" xfId="0" applyFont="1" applyFill="1"/>
    <xf numFmtId="43" fontId="20" fillId="2" borderId="18" xfId="0" applyNumberFormat="1" applyFont="1" applyFill="1" applyBorder="1"/>
    <xf numFmtId="0" fontId="20" fillId="2" borderId="19" xfId="0" applyFont="1" applyFill="1" applyBorder="1" applyAlignment="1">
      <alignment horizontal="left"/>
    </xf>
    <xf numFmtId="0" fontId="20" fillId="2" borderId="19" xfId="0" applyFont="1" applyFill="1" applyBorder="1"/>
    <xf numFmtId="0" fontId="14" fillId="2" borderId="18" xfId="0" applyFont="1" applyFill="1" applyBorder="1" applyAlignment="1">
      <alignment horizontal="right"/>
    </xf>
    <xf numFmtId="0" fontId="14" fillId="2" borderId="19" xfId="0" applyFont="1" applyFill="1" applyBorder="1" applyAlignment="1">
      <alignment horizontal="left"/>
    </xf>
    <xf numFmtId="164" fontId="14" fillId="2" borderId="19" xfId="1" applyNumberFormat="1" applyFont="1" applyFill="1" applyBorder="1" applyAlignment="1">
      <alignment horizontal="left"/>
    </xf>
    <xf numFmtId="43" fontId="9" fillId="2" borderId="18" xfId="1" applyFont="1" applyFill="1" applyBorder="1"/>
    <xf numFmtId="164" fontId="3" fillId="2" borderId="18" xfId="0" applyNumberFormat="1" applyFont="1" applyFill="1" applyBorder="1"/>
    <xf numFmtId="0" fontId="23" fillId="7" borderId="20" xfId="0" applyFont="1" applyFill="1" applyBorder="1" applyAlignment="1">
      <alignment horizontal="center" vertical="center" wrapText="1"/>
    </xf>
    <xf numFmtId="164" fontId="24" fillId="7" borderId="20" xfId="1" applyNumberFormat="1" applyFont="1" applyFill="1" applyBorder="1" applyAlignment="1">
      <alignment horizontal="center" vertical="center"/>
    </xf>
    <xf numFmtId="0" fontId="24" fillId="9" borderId="20" xfId="0" applyFont="1" applyFill="1" applyBorder="1" applyAlignment="1">
      <alignment vertical="top"/>
    </xf>
    <xf numFmtId="164" fontId="24" fillId="9" borderId="20" xfId="1" applyNumberFormat="1" applyFont="1" applyFill="1" applyBorder="1" applyAlignment="1">
      <alignment horizontal="center"/>
    </xf>
    <xf numFmtId="164" fontId="24" fillId="9" borderId="20" xfId="1" applyNumberFormat="1" applyFont="1" applyFill="1" applyBorder="1" applyAlignment="1">
      <alignment horizontal="right" vertical="top"/>
    </xf>
    <xf numFmtId="164" fontId="24" fillId="9" borderId="20" xfId="1" applyNumberFormat="1" applyFont="1" applyFill="1" applyBorder="1" applyAlignment="1">
      <alignment horizontal="center" vertical="top"/>
    </xf>
    <xf numFmtId="169" fontId="24" fillId="9" borderId="20" xfId="1" applyNumberFormat="1" applyFont="1" applyFill="1" applyBorder="1" applyAlignment="1">
      <alignment horizontal="center" vertical="top"/>
    </xf>
    <xf numFmtId="0" fontId="24" fillId="3" borderId="20" xfId="0" applyFont="1" applyFill="1" applyBorder="1" applyAlignment="1">
      <alignment vertical="top"/>
    </xf>
    <xf numFmtId="164" fontId="24" fillId="3" borderId="20" xfId="1" applyNumberFormat="1" applyFont="1" applyFill="1" applyBorder="1" applyAlignment="1">
      <alignment horizontal="center" vertical="top"/>
    </xf>
    <xf numFmtId="164" fontId="24" fillId="3" borderId="20" xfId="1" applyNumberFormat="1" applyFont="1" applyFill="1" applyBorder="1" applyAlignment="1">
      <alignment horizontal="right" vertical="top"/>
    </xf>
    <xf numFmtId="164" fontId="26" fillId="9" borderId="20" xfId="1" applyNumberFormat="1" applyFont="1" applyFill="1" applyBorder="1" applyAlignment="1">
      <alignment horizontal="right" vertical="top"/>
    </xf>
    <xf numFmtId="164" fontId="26" fillId="9" borderId="20" xfId="1" applyNumberFormat="1" applyFont="1" applyFill="1" applyBorder="1" applyAlignment="1">
      <alignment horizontal="center" vertical="top"/>
    </xf>
    <xf numFmtId="170" fontId="24" fillId="3" borderId="20" xfId="1" applyNumberFormat="1" applyFont="1" applyFill="1" applyBorder="1" applyAlignment="1">
      <alignment horizontal="center" vertical="top"/>
    </xf>
    <xf numFmtId="164" fontId="24" fillId="9" borderId="20" xfId="1" applyNumberFormat="1" applyFont="1" applyFill="1" applyBorder="1" applyAlignment="1">
      <alignment horizontal="right"/>
    </xf>
    <xf numFmtId="169" fontId="24" fillId="9" borderId="20" xfId="1" applyNumberFormat="1" applyFont="1" applyFill="1" applyBorder="1" applyAlignment="1">
      <alignment horizontal="right"/>
    </xf>
    <xf numFmtId="169" fontId="26" fillId="3" borderId="20" xfId="1" applyNumberFormat="1" applyFont="1" applyFill="1" applyBorder="1" applyAlignment="1">
      <alignment horizontal="center" vertical="top"/>
    </xf>
    <xf numFmtId="169" fontId="24" fillId="3" borderId="20" xfId="1" applyNumberFormat="1" applyFont="1" applyFill="1" applyBorder="1" applyAlignment="1">
      <alignment horizontal="center" vertical="top"/>
    </xf>
    <xf numFmtId="0" fontId="23" fillId="6" borderId="20" xfId="0" applyFont="1" applyFill="1" applyBorder="1" applyAlignment="1">
      <alignment horizontal="center" vertical="top" wrapText="1"/>
    </xf>
    <xf numFmtId="169" fontId="24" fillId="3" borderId="20" xfId="1" applyNumberFormat="1" applyFont="1" applyFill="1" applyBorder="1" applyAlignment="1">
      <alignment horizontal="right" vertical="top"/>
    </xf>
    <xf numFmtId="0" fontId="27" fillId="2" borderId="18" xfId="0" applyFont="1" applyFill="1" applyBorder="1"/>
    <xf numFmtId="0" fontId="27" fillId="2" borderId="19" xfId="0" applyFont="1" applyFill="1" applyBorder="1" applyAlignment="1">
      <alignment horizontal="left"/>
    </xf>
    <xf numFmtId="0" fontId="27" fillId="2" borderId="19" xfId="0" applyFont="1" applyFill="1" applyBorder="1"/>
    <xf numFmtId="43" fontId="27" fillId="2" borderId="19" xfId="0" applyNumberFormat="1" applyFont="1" applyFill="1" applyBorder="1"/>
    <xf numFmtId="0" fontId="27" fillId="0" borderId="18" xfId="0" applyFont="1" applyBorder="1" applyAlignment="1">
      <alignment horizontal="left"/>
    </xf>
    <xf numFmtId="43" fontId="27" fillId="0" borderId="18" xfId="0" applyNumberFormat="1" applyFont="1" applyBorder="1"/>
    <xf numFmtId="0" fontId="27" fillId="0" borderId="0" xfId="0" applyFont="1" applyAlignment="1">
      <alignment horizontal="left"/>
    </xf>
    <xf numFmtId="43" fontId="27" fillId="0" borderId="0" xfId="0" applyNumberFormat="1" applyFont="1"/>
    <xf numFmtId="164" fontId="27" fillId="0" borderId="18" xfId="0" applyNumberFormat="1" applyFont="1" applyBorder="1"/>
    <xf numFmtId="164" fontId="27" fillId="2" borderId="19" xfId="0" applyNumberFormat="1" applyFont="1" applyFill="1" applyBorder="1"/>
    <xf numFmtId="0" fontId="3" fillId="9" borderId="0" xfId="0" applyFont="1" applyFill="1"/>
    <xf numFmtId="0" fontId="3" fillId="0" borderId="0" xfId="0" applyFont="1"/>
    <xf numFmtId="0" fontId="28" fillId="0" borderId="0" xfId="5" applyFill="1" applyBorder="1"/>
    <xf numFmtId="0" fontId="28" fillId="0" borderId="0" xfId="5"/>
    <xf numFmtId="0" fontId="3" fillId="0" borderId="0" xfId="0" applyFont="1" applyAlignment="1">
      <alignment horizontal="left"/>
    </xf>
    <xf numFmtId="0" fontId="0" fillId="9" borderId="0" xfId="0" applyFill="1" applyAlignment="1">
      <alignment wrapText="1"/>
    </xf>
    <xf numFmtId="0" fontId="29" fillId="10" borderId="20" xfId="0" applyFont="1" applyFill="1" applyBorder="1" applyAlignment="1">
      <alignment horizontal="center" wrapText="1"/>
    </xf>
    <xf numFmtId="0" fontId="29" fillId="10" borderId="20" xfId="0" applyFont="1" applyFill="1" applyBorder="1" applyAlignment="1">
      <alignment horizontal="center"/>
    </xf>
    <xf numFmtId="0" fontId="30" fillId="10" borderId="20" xfId="0" applyFont="1" applyFill="1" applyBorder="1" applyAlignment="1">
      <alignment horizontal="center"/>
    </xf>
    <xf numFmtId="0" fontId="0" fillId="9" borderId="20" xfId="0" applyFill="1" applyBorder="1" applyAlignment="1">
      <alignment wrapText="1"/>
    </xf>
    <xf numFmtId="0" fontId="0" fillId="9" borderId="20" xfId="0" applyFill="1" applyBorder="1"/>
    <xf numFmtId="164" fontId="13" fillId="9" borderId="20" xfId="1" applyNumberFormat="1" applyFont="1" applyFill="1" applyBorder="1"/>
    <xf numFmtId="0" fontId="0" fillId="3" borderId="20" xfId="0" applyFill="1" applyBorder="1"/>
    <xf numFmtId="9" fontId="13" fillId="3" borderId="20" xfId="0" applyNumberFormat="1" applyFont="1" applyFill="1" applyBorder="1"/>
    <xf numFmtId="164" fontId="13" fillId="3" borderId="20" xfId="1" applyNumberFormat="1" applyFont="1" applyFill="1" applyBorder="1"/>
    <xf numFmtId="0" fontId="0" fillId="3" borderId="21" xfId="0" applyFill="1" applyBorder="1"/>
    <xf numFmtId="164" fontId="13" fillId="3" borderId="21" xfId="1" applyNumberFormat="1" applyFont="1" applyFill="1" applyBorder="1"/>
    <xf numFmtId="9" fontId="13" fillId="9" borderId="20" xfId="2" applyFont="1" applyFill="1" applyBorder="1"/>
    <xf numFmtId="9" fontId="13" fillId="3" borderId="20" xfId="2" applyFont="1" applyFill="1" applyBorder="1"/>
    <xf numFmtId="0" fontId="13" fillId="3" borderId="20" xfId="0" applyFont="1" applyFill="1" applyBorder="1"/>
    <xf numFmtId="9" fontId="13" fillId="9" borderId="20" xfId="0" applyNumberFormat="1" applyFont="1" applyFill="1" applyBorder="1"/>
    <xf numFmtId="0" fontId="13" fillId="9" borderId="20" xfId="0" applyFont="1" applyFill="1" applyBorder="1"/>
    <xf numFmtId="171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64" fontId="0" fillId="0" borderId="10" xfId="1" applyNumberFormat="1" applyFont="1" applyBorder="1"/>
    <xf numFmtId="164" fontId="0" fillId="0" borderId="11" xfId="0" applyNumberFormat="1" applyBorder="1"/>
    <xf numFmtId="164" fontId="0" fillId="0" borderId="0" xfId="1" applyNumberFormat="1" applyFont="1" applyBorder="1"/>
    <xf numFmtId="164" fontId="0" fillId="0" borderId="11" xfId="1" applyNumberFormat="1" applyFont="1" applyFill="1" applyBorder="1"/>
    <xf numFmtId="164" fontId="3" fillId="0" borderId="13" xfId="1" applyNumberFormat="1" applyFont="1" applyFill="1" applyBorder="1"/>
    <xf numFmtId="164" fontId="3" fillId="0" borderId="12" xfId="1" applyNumberFormat="1" applyFont="1" applyBorder="1"/>
    <xf numFmtId="164" fontId="3" fillId="0" borderId="12" xfId="0" applyNumberFormat="1" applyFont="1" applyBorder="1"/>
    <xf numFmtId="164" fontId="3" fillId="0" borderId="14" xfId="0" applyNumberFormat="1" applyFont="1" applyBorder="1"/>
    <xf numFmtId="3" fontId="0" fillId="0" borderId="0" xfId="1" applyNumberFormat="1" applyFont="1"/>
    <xf numFmtId="3" fontId="0" fillId="0" borderId="0" xfId="1" applyNumberFormat="1" applyFont="1" applyFill="1"/>
    <xf numFmtId="1" fontId="0" fillId="0" borderId="0" xfId="1" applyNumberFormat="1" applyFont="1"/>
    <xf numFmtId="1" fontId="0" fillId="0" borderId="0" xfId="1" applyNumberFormat="1" applyFont="1" applyAlignment="1"/>
    <xf numFmtId="164" fontId="3" fillId="2" borderId="19" xfId="0" applyNumberFormat="1" applyFont="1" applyFill="1" applyBorder="1"/>
    <xf numFmtId="164" fontId="3" fillId="2" borderId="19" xfId="1" applyNumberFormat="1" applyFont="1" applyFill="1" applyBorder="1"/>
    <xf numFmtId="164" fontId="33" fillId="2" borderId="19" xfId="1" applyNumberFormat="1" applyFont="1" applyFill="1" applyBorder="1"/>
    <xf numFmtId="9" fontId="33" fillId="2" borderId="19" xfId="2" applyFont="1" applyFill="1" applyBorder="1"/>
    <xf numFmtId="0" fontId="34" fillId="0" borderId="0" xfId="0" applyFont="1" applyAlignment="1">
      <alignment vertical="center"/>
    </xf>
    <xf numFmtId="0" fontId="29" fillId="12" borderId="20" xfId="0" applyFont="1" applyFill="1" applyBorder="1" applyAlignment="1">
      <alignment horizontal="center"/>
    </xf>
    <xf numFmtId="164" fontId="20" fillId="2" borderId="19" xfId="0" applyNumberFormat="1" applyFont="1" applyFill="1" applyBorder="1"/>
    <xf numFmtId="164" fontId="9" fillId="2" borderId="19" xfId="1" applyNumberFormat="1" applyFont="1" applyFill="1" applyBorder="1"/>
    <xf numFmtId="164" fontId="20" fillId="2" borderId="19" xfId="1" applyNumberFormat="1" applyFont="1" applyFill="1" applyBorder="1"/>
    <xf numFmtId="164" fontId="27" fillId="2" borderId="19" xfId="1" applyNumberFormat="1" applyFont="1" applyFill="1" applyBorder="1"/>
    <xf numFmtId="43" fontId="9" fillId="2" borderId="18" xfId="0" applyNumberFormat="1" applyFont="1" applyFill="1" applyBorder="1"/>
    <xf numFmtId="0" fontId="6" fillId="0" borderId="0" xfId="0" applyFont="1"/>
    <xf numFmtId="0" fontId="0" fillId="0" borderId="0" xfId="0"/>
    <xf numFmtId="0" fontId="3" fillId="3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center" vertical="center" textRotation="90"/>
    </xf>
    <xf numFmtId="0" fontId="23" fillId="9" borderId="21" xfId="0" applyFont="1" applyFill="1" applyBorder="1" applyAlignment="1">
      <alignment horizontal="center" vertical="top" wrapText="1"/>
    </xf>
    <xf numFmtId="0" fontId="23" fillId="9" borderId="22" xfId="0" applyFont="1" applyFill="1" applyBorder="1" applyAlignment="1">
      <alignment horizontal="center" vertical="top" wrapText="1"/>
    </xf>
    <xf numFmtId="0" fontId="23" fillId="9" borderId="23" xfId="0" applyFont="1" applyFill="1" applyBorder="1" applyAlignment="1">
      <alignment horizontal="center" vertical="top" wrapText="1"/>
    </xf>
    <xf numFmtId="0" fontId="23" fillId="3" borderId="21" xfId="0" applyFont="1" applyFill="1" applyBorder="1" applyAlignment="1">
      <alignment horizontal="center" vertical="top" wrapText="1"/>
    </xf>
    <xf numFmtId="0" fontId="23" fillId="3" borderId="22" xfId="0" applyFont="1" applyFill="1" applyBorder="1" applyAlignment="1">
      <alignment horizontal="center" vertical="top" wrapText="1"/>
    </xf>
    <xf numFmtId="0" fontId="23" fillId="3" borderId="23" xfId="0" applyFont="1" applyFill="1" applyBorder="1" applyAlignment="1">
      <alignment horizontal="center" vertical="top" wrapText="1"/>
    </xf>
    <xf numFmtId="1" fontId="25" fillId="6" borderId="20" xfId="0" applyNumberFormat="1" applyFont="1" applyFill="1" applyBorder="1" applyAlignment="1">
      <alignment horizontal="center" vertical="center"/>
    </xf>
    <xf numFmtId="1" fontId="23" fillId="6" borderId="20" xfId="0" applyNumberFormat="1" applyFont="1" applyFill="1" applyBorder="1" applyAlignment="1">
      <alignment horizontal="center" vertical="center"/>
    </xf>
    <xf numFmtId="1" fontId="25" fillId="7" borderId="20" xfId="0" applyNumberFormat="1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horizontal="center" vertical="center"/>
    </xf>
    <xf numFmtId="1" fontId="23" fillId="7" borderId="20" xfId="0" applyNumberFormat="1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top"/>
    </xf>
    <xf numFmtId="0" fontId="23" fillId="5" borderId="16" xfId="0" applyFont="1" applyFill="1" applyBorder="1" applyAlignment="1">
      <alignment horizontal="center" vertical="top"/>
    </xf>
    <xf numFmtId="0" fontId="23" fillId="6" borderId="20" xfId="0" applyFont="1" applyFill="1" applyBorder="1" applyAlignment="1">
      <alignment horizontal="center" vertical="top"/>
    </xf>
    <xf numFmtId="0" fontId="23" fillId="5" borderId="20" xfId="0" applyFont="1" applyFill="1" applyBorder="1" applyAlignment="1">
      <alignment horizontal="center" vertical="top"/>
    </xf>
    <xf numFmtId="0" fontId="23" fillId="6" borderId="20" xfId="0" applyFont="1" applyFill="1" applyBorder="1" applyAlignment="1">
      <alignment horizontal="center" vertical="top" wrapText="1"/>
    </xf>
    <xf numFmtId="0" fontId="23" fillId="7" borderId="20" xfId="0" applyFont="1" applyFill="1" applyBorder="1" applyAlignment="1">
      <alignment horizontal="center" vertical="top"/>
    </xf>
    <xf numFmtId="1" fontId="23" fillId="7" borderId="20" xfId="0" applyNumberFormat="1" applyFont="1" applyFill="1" applyBorder="1" applyAlignment="1">
      <alignment horizontal="center" vertical="center" wrapText="1"/>
    </xf>
    <xf numFmtId="3" fontId="23" fillId="7" borderId="20" xfId="0" applyNumberFormat="1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top"/>
    </xf>
    <xf numFmtId="0" fontId="3" fillId="11" borderId="20" xfId="0" applyFont="1" applyFill="1" applyBorder="1" applyAlignment="1">
      <alignment horizontal="center" vertical="center" wrapText="1"/>
    </xf>
    <xf numFmtId="0" fontId="28" fillId="0" borderId="6" xfId="5" applyBorder="1"/>
    <xf numFmtId="0" fontId="13" fillId="0" borderId="0" xfId="0" applyFont="1" applyAlignment="1">
      <alignment horizontal="left"/>
    </xf>
  </cellXfs>
  <cellStyles count="6">
    <cellStyle name="Comma" xfId="1" builtinId="3"/>
    <cellStyle name="Comma 3" xfId="4" xr:uid="{00000000-0005-0000-0000-000001000000}"/>
    <cellStyle name="Hyperlink" xfId="5" builtinId="8"/>
    <cellStyle name="Normal" xfId="0" builtinId="0"/>
    <cellStyle name="Normal 2" xfId="3" xr:uid="{00000000-0005-0000-0000-00000400000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3293091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1241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brdgeff.com/about-seff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  <pageSetUpPr autoPageBreaks="0"/>
  </sheetPr>
  <dimension ref="A8:B88"/>
  <sheetViews>
    <sheetView workbookViewId="0">
      <selection activeCell="B15" sqref="B15"/>
    </sheetView>
  </sheetViews>
  <sheetFormatPr defaultRowHeight="15" x14ac:dyDescent="0.25"/>
  <cols>
    <col min="1" max="1" width="33.28515625" bestFit="1" customWidth="1"/>
    <col min="2" max="2" width="70.28515625" customWidth="1"/>
  </cols>
  <sheetData>
    <row r="8" spans="1:2" ht="15.75" thickBot="1" x14ac:dyDescent="0.3"/>
    <row r="9" spans="1:2" x14ac:dyDescent="0.25">
      <c r="A9" s="1" t="s">
        <v>0</v>
      </c>
      <c r="B9" s="2"/>
    </row>
    <row r="10" spans="1:2" x14ac:dyDescent="0.25">
      <c r="A10" s="3" t="s">
        <v>1</v>
      </c>
      <c r="B10" s="4" t="s">
        <v>2</v>
      </c>
    </row>
    <row r="11" spans="1:2" x14ac:dyDescent="0.25">
      <c r="A11" s="3" t="s">
        <v>3</v>
      </c>
      <c r="B11" s="4" t="s">
        <v>4</v>
      </c>
    </row>
    <row r="12" spans="1:2" x14ac:dyDescent="0.25">
      <c r="A12" s="3" t="s">
        <v>5</v>
      </c>
      <c r="B12" s="4" t="s">
        <v>6</v>
      </c>
    </row>
    <row r="13" spans="1:2" x14ac:dyDescent="0.25">
      <c r="A13" s="3" t="s">
        <v>7</v>
      </c>
      <c r="B13" s="4" t="s">
        <v>8</v>
      </c>
    </row>
    <row r="14" spans="1:2" x14ac:dyDescent="0.25">
      <c r="A14" s="3" t="s">
        <v>9</v>
      </c>
      <c r="B14" s="4" t="s">
        <v>10</v>
      </c>
    </row>
    <row r="15" spans="1:2" ht="15.75" thickBot="1" x14ac:dyDescent="0.3">
      <c r="A15" s="5" t="s">
        <v>476</v>
      </c>
      <c r="B15" s="190" t="s">
        <v>477</v>
      </c>
    </row>
    <row r="17" spans="1:2" x14ac:dyDescent="0.25">
      <c r="A17" s="116" t="s">
        <v>344</v>
      </c>
      <c r="B17" s="116"/>
    </row>
    <row r="18" spans="1:2" x14ac:dyDescent="0.25">
      <c r="A18" s="117" t="s">
        <v>348</v>
      </c>
      <c r="B18" s="118" t="s">
        <v>347</v>
      </c>
    </row>
    <row r="19" spans="1:2" x14ac:dyDescent="0.25">
      <c r="A19" s="117" t="s">
        <v>345</v>
      </c>
      <c r="B19" s="119" t="s">
        <v>349</v>
      </c>
    </row>
    <row r="20" spans="1:2" x14ac:dyDescent="0.25">
      <c r="A20" s="117" t="s">
        <v>346</v>
      </c>
      <c r="B20" s="119" t="s">
        <v>350</v>
      </c>
    </row>
    <row r="22" spans="1:2" x14ac:dyDescent="0.25">
      <c r="A22" s="116" t="s">
        <v>351</v>
      </c>
      <c r="B22" s="116"/>
    </row>
    <row r="23" spans="1:2" x14ac:dyDescent="0.25">
      <c r="A23" s="120">
        <v>2.1</v>
      </c>
      <c r="B23" s="119" t="s">
        <v>352</v>
      </c>
    </row>
    <row r="24" spans="1:2" x14ac:dyDescent="0.25">
      <c r="A24" s="120">
        <v>2.2000000000000002</v>
      </c>
      <c r="B24" s="119" t="s">
        <v>353</v>
      </c>
    </row>
    <row r="25" spans="1:2" x14ac:dyDescent="0.25">
      <c r="A25" s="120">
        <v>2.2999999999999998</v>
      </c>
      <c r="B25" s="119" t="s">
        <v>459</v>
      </c>
    </row>
    <row r="26" spans="1:2" x14ac:dyDescent="0.25">
      <c r="A26" s="120">
        <v>2.4</v>
      </c>
      <c r="B26" s="119" t="s">
        <v>354</v>
      </c>
    </row>
    <row r="27" spans="1:2" x14ac:dyDescent="0.25">
      <c r="A27" s="120">
        <v>2.5</v>
      </c>
      <c r="B27" s="119" t="s">
        <v>355</v>
      </c>
    </row>
    <row r="28" spans="1:2" x14ac:dyDescent="0.25">
      <c r="A28" s="120">
        <v>2.6</v>
      </c>
      <c r="B28" s="119" t="s">
        <v>356</v>
      </c>
    </row>
    <row r="30" spans="1:2" x14ac:dyDescent="0.25">
      <c r="A30" s="116" t="s">
        <v>358</v>
      </c>
      <c r="B30" s="116"/>
    </row>
    <row r="31" spans="1:2" x14ac:dyDescent="0.25">
      <c r="A31" s="120">
        <v>3.1</v>
      </c>
      <c r="B31" s="119" t="s">
        <v>352</v>
      </c>
    </row>
    <row r="32" spans="1:2" x14ac:dyDescent="0.25">
      <c r="A32" s="120">
        <v>3.2</v>
      </c>
      <c r="B32" s="119" t="s">
        <v>353</v>
      </c>
    </row>
    <row r="33" spans="1:2" x14ac:dyDescent="0.25">
      <c r="A33" s="120">
        <v>3.3</v>
      </c>
      <c r="B33" s="119" t="s">
        <v>459</v>
      </c>
    </row>
    <row r="34" spans="1:2" x14ac:dyDescent="0.25">
      <c r="A34" s="120">
        <v>3.4</v>
      </c>
      <c r="B34" s="119" t="s">
        <v>362</v>
      </c>
    </row>
    <row r="35" spans="1:2" x14ac:dyDescent="0.25">
      <c r="A35" s="120">
        <v>3.5</v>
      </c>
      <c r="B35" s="119" t="s">
        <v>359</v>
      </c>
    </row>
    <row r="36" spans="1:2" x14ac:dyDescent="0.25">
      <c r="A36" s="120">
        <v>3.6</v>
      </c>
      <c r="B36" s="119" t="s">
        <v>360</v>
      </c>
    </row>
    <row r="38" spans="1:2" x14ac:dyDescent="0.25">
      <c r="A38" s="116" t="s">
        <v>363</v>
      </c>
      <c r="B38" s="116"/>
    </row>
    <row r="39" spans="1:2" x14ac:dyDescent="0.25">
      <c r="A39" s="120">
        <v>4.0999999999999996</v>
      </c>
      <c r="B39" s="119" t="s">
        <v>352</v>
      </c>
    </row>
    <row r="40" spans="1:2" x14ac:dyDescent="0.25">
      <c r="A40" s="120">
        <v>4.2</v>
      </c>
      <c r="B40" s="119" t="s">
        <v>353</v>
      </c>
    </row>
    <row r="41" spans="1:2" x14ac:dyDescent="0.25">
      <c r="A41" s="120">
        <v>4.3</v>
      </c>
      <c r="B41" s="119" t="s">
        <v>459</v>
      </c>
    </row>
    <row r="42" spans="1:2" x14ac:dyDescent="0.25">
      <c r="A42" s="120">
        <v>4.4000000000000004</v>
      </c>
      <c r="B42" s="119" t="s">
        <v>367</v>
      </c>
    </row>
    <row r="43" spans="1:2" x14ac:dyDescent="0.25">
      <c r="A43" s="120">
        <v>4.5</v>
      </c>
      <c r="B43" s="119" t="s">
        <v>364</v>
      </c>
    </row>
    <row r="44" spans="1:2" x14ac:dyDescent="0.25">
      <c r="A44" s="120">
        <v>4.5999999999999996</v>
      </c>
      <c r="B44" s="119" t="s">
        <v>365</v>
      </c>
    </row>
    <row r="46" spans="1:2" x14ac:dyDescent="0.25">
      <c r="A46" s="116" t="s">
        <v>368</v>
      </c>
      <c r="B46" s="121"/>
    </row>
    <row r="47" spans="1:2" x14ac:dyDescent="0.25">
      <c r="A47" s="120">
        <v>5.0999999999999996</v>
      </c>
      <c r="B47" s="119" t="s">
        <v>369</v>
      </c>
    </row>
    <row r="48" spans="1:2" x14ac:dyDescent="0.25">
      <c r="A48" s="120">
        <v>5.2</v>
      </c>
      <c r="B48" s="119" t="s">
        <v>370</v>
      </c>
    </row>
    <row r="49" spans="1:2" x14ac:dyDescent="0.25">
      <c r="A49" s="120">
        <v>5.3</v>
      </c>
      <c r="B49" s="119" t="s">
        <v>459</v>
      </c>
    </row>
    <row r="50" spans="1:2" x14ac:dyDescent="0.25">
      <c r="A50" s="120">
        <v>5.4</v>
      </c>
      <c r="B50" s="119" t="s">
        <v>371</v>
      </c>
    </row>
    <row r="52" spans="1:2" x14ac:dyDescent="0.25">
      <c r="A52" s="116" t="s">
        <v>373</v>
      </c>
      <c r="B52" s="121"/>
    </row>
    <row r="53" spans="1:2" x14ac:dyDescent="0.25">
      <c r="A53" s="120">
        <v>6.1</v>
      </c>
      <c r="B53" s="119" t="s">
        <v>374</v>
      </c>
    </row>
    <row r="54" spans="1:2" x14ac:dyDescent="0.25">
      <c r="A54" s="120">
        <v>6.2</v>
      </c>
      <c r="B54" s="119" t="s">
        <v>375</v>
      </c>
    </row>
    <row r="55" spans="1:2" x14ac:dyDescent="0.25">
      <c r="A55" s="120">
        <v>6.3</v>
      </c>
      <c r="B55" s="119" t="s">
        <v>376</v>
      </c>
    </row>
    <row r="57" spans="1:2" x14ac:dyDescent="0.25">
      <c r="A57" s="116" t="s">
        <v>378</v>
      </c>
      <c r="B57" s="116"/>
    </row>
    <row r="58" spans="1:2" x14ac:dyDescent="0.25">
      <c r="A58" s="138">
        <v>7</v>
      </c>
      <c r="B58" s="118" t="s">
        <v>451</v>
      </c>
    </row>
    <row r="59" spans="1:2" x14ac:dyDescent="0.25">
      <c r="A59" s="120">
        <v>7.1</v>
      </c>
      <c r="B59" s="119" t="s">
        <v>379</v>
      </c>
    </row>
    <row r="60" spans="1:2" x14ac:dyDescent="0.25">
      <c r="A60" s="120">
        <v>7.2</v>
      </c>
      <c r="B60" s="119" t="s">
        <v>380</v>
      </c>
    </row>
    <row r="61" spans="1:2" x14ac:dyDescent="0.25">
      <c r="A61" s="120">
        <v>7.3</v>
      </c>
      <c r="B61" s="119" t="s">
        <v>381</v>
      </c>
    </row>
    <row r="62" spans="1:2" x14ac:dyDescent="0.25">
      <c r="A62" s="120">
        <v>7.4</v>
      </c>
      <c r="B62" s="119" t="s">
        <v>382</v>
      </c>
    </row>
    <row r="63" spans="1:2" x14ac:dyDescent="0.25">
      <c r="A63" s="120">
        <v>7.5</v>
      </c>
      <c r="B63" s="119" t="s">
        <v>383</v>
      </c>
    </row>
    <row r="64" spans="1:2" x14ac:dyDescent="0.25">
      <c r="A64" s="120">
        <v>7.6</v>
      </c>
      <c r="B64" s="119" t="s">
        <v>384</v>
      </c>
    </row>
    <row r="65" spans="1:2" x14ac:dyDescent="0.25">
      <c r="A65" s="120">
        <v>7.7</v>
      </c>
      <c r="B65" s="119" t="s">
        <v>385</v>
      </c>
    </row>
    <row r="66" spans="1:2" x14ac:dyDescent="0.25">
      <c r="A66" s="120">
        <v>7.8</v>
      </c>
      <c r="B66" s="119" t="s">
        <v>386</v>
      </c>
    </row>
    <row r="67" spans="1:2" x14ac:dyDescent="0.25">
      <c r="A67" s="120">
        <v>7.9</v>
      </c>
      <c r="B67" s="119" t="s">
        <v>387</v>
      </c>
    </row>
    <row r="68" spans="1:2" x14ac:dyDescent="0.25">
      <c r="A68" s="139">
        <v>7.1</v>
      </c>
      <c r="B68" s="119" t="s">
        <v>388</v>
      </c>
    </row>
    <row r="69" spans="1:2" x14ac:dyDescent="0.25">
      <c r="A69" s="120">
        <v>7.11</v>
      </c>
      <c r="B69" s="119" t="s">
        <v>389</v>
      </c>
    </row>
    <row r="71" spans="1:2" x14ac:dyDescent="0.25">
      <c r="A71" s="116" t="s">
        <v>391</v>
      </c>
      <c r="B71" s="116"/>
    </row>
    <row r="72" spans="1:2" x14ac:dyDescent="0.25">
      <c r="A72" s="120">
        <v>8.1</v>
      </c>
      <c r="B72" s="119" t="s">
        <v>392</v>
      </c>
    </row>
    <row r="73" spans="1:2" x14ac:dyDescent="0.25">
      <c r="A73" s="120">
        <v>8.1999999999999993</v>
      </c>
      <c r="B73" s="119" t="s">
        <v>393</v>
      </c>
    </row>
    <row r="75" spans="1:2" x14ac:dyDescent="0.25">
      <c r="A75" s="116" t="s">
        <v>394</v>
      </c>
      <c r="B75" s="116"/>
    </row>
    <row r="76" spans="1:2" x14ac:dyDescent="0.25">
      <c r="A76" s="138">
        <v>9</v>
      </c>
      <c r="B76" s="118" t="s">
        <v>451</v>
      </c>
    </row>
    <row r="77" spans="1:2" ht="18" x14ac:dyDescent="0.35">
      <c r="A77" s="120">
        <v>9.1</v>
      </c>
      <c r="B77" s="119" t="s">
        <v>456</v>
      </c>
    </row>
    <row r="78" spans="1:2" ht="18" x14ac:dyDescent="0.35">
      <c r="A78" s="120">
        <v>9.1999999999999993</v>
      </c>
      <c r="B78" s="119" t="s">
        <v>457</v>
      </c>
    </row>
    <row r="79" spans="1:2" ht="18" x14ac:dyDescent="0.35">
      <c r="A79" s="120">
        <v>9.3000000000000007</v>
      </c>
      <c r="B79" s="119" t="s">
        <v>458</v>
      </c>
    </row>
    <row r="81" spans="1:2" x14ac:dyDescent="0.25">
      <c r="A81" s="116" t="s">
        <v>396</v>
      </c>
      <c r="B81" s="121"/>
    </row>
    <row r="82" spans="1:2" x14ac:dyDescent="0.25">
      <c r="A82" s="120">
        <v>10.1</v>
      </c>
      <c r="B82" s="119" t="s">
        <v>397</v>
      </c>
    </row>
    <row r="83" spans="1:2" x14ac:dyDescent="0.25">
      <c r="A83" s="120">
        <v>10.199999999999999</v>
      </c>
      <c r="B83" s="119" t="s">
        <v>398</v>
      </c>
    </row>
    <row r="84" spans="1:2" x14ac:dyDescent="0.25">
      <c r="A84" s="120">
        <v>10.3</v>
      </c>
      <c r="B84" s="119" t="s">
        <v>399</v>
      </c>
    </row>
    <row r="85" spans="1:2" x14ac:dyDescent="0.25">
      <c r="A85" s="120">
        <v>10.4</v>
      </c>
      <c r="B85" s="119" t="s">
        <v>400</v>
      </c>
    </row>
    <row r="86" spans="1:2" x14ac:dyDescent="0.25">
      <c r="A86" s="120">
        <v>10.5</v>
      </c>
      <c r="B86" s="119" t="s">
        <v>403</v>
      </c>
    </row>
    <row r="87" spans="1:2" x14ac:dyDescent="0.25">
      <c r="A87" s="120">
        <v>10.6</v>
      </c>
      <c r="B87" s="119" t="s">
        <v>404</v>
      </c>
    </row>
    <row r="88" spans="1:2" x14ac:dyDescent="0.25">
      <c r="A88" s="120">
        <v>10.7</v>
      </c>
      <c r="B88" s="119" t="s">
        <v>401</v>
      </c>
    </row>
  </sheetData>
  <hyperlinks>
    <hyperlink ref="B18" location="'1. Bond Issuance'!A3" display="For Green Bonds (ESB, CRB, GTB)" xr:uid="{00000000-0004-0000-0000-000000000000}"/>
    <hyperlink ref="B19" location="'1. Bond Issuance'!A65" display="For Social Bonds (Health and Micro)" xr:uid="{00000000-0004-0000-0000-000001000000}"/>
    <hyperlink ref="B20" location="'1. Bond Issuance'!A45" display="For Issuance by Currency (ESB,CRB,GTB,Health,Micro)" xr:uid="{00000000-0004-0000-0000-000002000000}"/>
    <hyperlink ref="B23" location="'2. GPP UoP'!A4" display="Op. assets and Committed Undisbursed by classification" xr:uid="{00000000-0004-0000-0000-000003000000}"/>
    <hyperlink ref="B24" location="'2. GPP UoP'!A14" display="Op. assets and  Committed Undisbursed by country" xr:uid="{00000000-0004-0000-0000-000004000000}"/>
    <hyperlink ref="B25" location="'2. GPP UoP'!A53" display="Op. assets and  Committed Undisbursed by sector" xr:uid="{00000000-0004-0000-0000-000005000000}"/>
    <hyperlink ref="B26" location="'2. GPP UoP'!A67" display="Utilisation of GPP since 2013" xr:uid="{00000000-0004-0000-0000-000006000000}"/>
    <hyperlink ref="B27" location="'2. GPP UoP'!A76" display="Repayment by GPP Classification" xr:uid="{00000000-0004-0000-0000-000007000000}"/>
    <hyperlink ref="B28" location="'2. GPP UoP'!A96" display="Key figures GPP" xr:uid="{00000000-0004-0000-0000-000008000000}"/>
    <hyperlink ref="B31" location="'3. CRPP UoP'!A4" display="Op. assets and Committed Undisbursed by classification" xr:uid="{00000000-0004-0000-0000-000009000000}"/>
    <hyperlink ref="B32" location="'3. CRPP UoP'!A12" display="Op. assets and  Committed Undisbursed by country" xr:uid="{00000000-0004-0000-0000-00000A000000}"/>
    <hyperlink ref="B33" location="'3. CRPP UoP'!A39" display="Op. assets and  Committed Undisbursed by sector" xr:uid="{00000000-0004-0000-0000-00000B000000}"/>
    <hyperlink ref="B34" location="'3. CRPP UoP'!A51" display="Repayment by CRPP Classification" xr:uid="{00000000-0004-0000-0000-00000C000000}"/>
    <hyperlink ref="B35" location="'3. CRPP UoP'!A65" display="Utilisation of CRPP since 2019" xr:uid="{00000000-0004-0000-0000-00000D000000}"/>
    <hyperlink ref="B36" location="'3. CRPP UoP'!A74" display="Key figures CRPP" xr:uid="{00000000-0004-0000-0000-00000E000000}"/>
    <hyperlink ref="B39" location="'4. GTPP UoP'!A4" display="Op. assets and Committed Undisbursed by classification" xr:uid="{00000000-0004-0000-0000-00000F000000}"/>
    <hyperlink ref="B40" location="'4. GTPP UoP'!A13" display="Op. assets and  Committed Undisbursed by country" xr:uid="{00000000-0004-0000-0000-000010000000}"/>
    <hyperlink ref="B41" location="'4. GTPP UoP'!A47" display="Op. assets and  Committed Undisbursed by sector" xr:uid="{00000000-0004-0000-0000-000011000000}"/>
    <hyperlink ref="B42" location="'4. GTPP UoP'!A62" display="Repayment by GTPP Classification" xr:uid="{00000000-0004-0000-0000-000012000000}"/>
    <hyperlink ref="B43" location="'4. GTPP UoP'!A76" display="Utilisation of GTPP since 2019" xr:uid="{00000000-0004-0000-0000-000013000000}"/>
    <hyperlink ref="B44" location="'4. GTPP UoP'!A85" display="GTPP Key Figures" xr:uid="{00000000-0004-0000-0000-000014000000}"/>
    <hyperlink ref="B47" location="'5. Health UoP'!A4" display="Op. Assets and Committed Undisbursed by category" xr:uid="{00000000-0004-0000-0000-000015000000}"/>
    <hyperlink ref="B48" location="'5. Health UoP'!A14" display="Op. Assets and Committed Undisbursed by country" xr:uid="{00000000-0004-0000-0000-000016000000}"/>
    <hyperlink ref="B49" location="'5. Health UoP'!A36" display="Op. assets and  Committed Undisbursed by sector" xr:uid="{00000000-0004-0000-0000-000017000000}"/>
    <hyperlink ref="B50" location="'5. Health UoP'!A43" display="HPP Key figures" xr:uid="{00000000-0004-0000-0000-000018000000}"/>
    <hyperlink ref="B53" location="'6. Micro UoP'!A3" display="Operating assets per country" xr:uid="{00000000-0004-0000-0000-000019000000}"/>
    <hyperlink ref="B54" location="'6. Micro UoP'!A34" display="Operating assets per industry" xr:uid="{00000000-0004-0000-0000-00001A000000}"/>
    <hyperlink ref="B55" location="'6. Micro UoP'!A47" display="Micro Key figures" xr:uid="{00000000-0004-0000-0000-00001B000000}"/>
    <hyperlink ref="B59" location="'7. GPP Impact'!A29" display="Renewable Energy and Energy Efficiency impact by category (without GEFFs )" xr:uid="{00000000-0004-0000-0000-00001C000000}"/>
    <hyperlink ref="B60" location="'7. GPP Impact'!A39" display="Renewable Energy impact by country  (without GEFFs )" xr:uid="{00000000-0004-0000-0000-00001D000000}"/>
    <hyperlink ref="B61" location="'7. GPP Impact'!A71" display="Renewable Energy impact by mitigation activity  (without GEFFs )" xr:uid="{00000000-0004-0000-0000-00001E000000}"/>
    <hyperlink ref="B62" location="'7. GPP Impact'!A83" display="Renewable Energy impact by mitigation sub class  (without GEFFs )" xr:uid="{00000000-0004-0000-0000-00001F000000}"/>
    <hyperlink ref="B63" location="'7. GPP Impact'!A108" display="Energy Efficiency impact by country  (without GEFFs )" xr:uid="{00000000-0004-0000-0000-000020000000}"/>
    <hyperlink ref="B64" location="'7. GPP Impact'!A124" display="Energy Efficiency impact by mitigation activity  (without GEFFs )" xr:uid="{00000000-0004-0000-0000-000021000000}"/>
    <hyperlink ref="B65" location="'7. GPP Impact'!A135" display="Energy Efficiency impact by mitigation sub class  (without GEFFs )" xr:uid="{00000000-0004-0000-0000-000022000000}"/>
    <hyperlink ref="B66" location="'7. GPP Impact'!A155" display="GEFFs Impact by country  (GEFFs )" xr:uid="{00000000-0004-0000-0000-000023000000}"/>
    <hyperlink ref="B67" location="'7. GPP Impact'!A176" display="Waste management projects" xr:uid="{00000000-0004-0000-0000-000024000000}"/>
    <hyperlink ref="B68" location="'7. GPP Impact'!A217" display="Water projects impact by country" xr:uid="{00000000-0004-0000-0000-000025000000}"/>
    <hyperlink ref="B69" location="'7. GPP Impact'!A249" display="Water projects people benefitting" xr:uid="{00000000-0004-0000-0000-000026000000}"/>
    <hyperlink ref="B72" location="'8. CRPP Impact'!A2" display="CRPP Impact (Total)" xr:uid="{00000000-0004-0000-0000-000027000000}"/>
    <hyperlink ref="B73" location="'8. CRPP Impact'!A27" display="CRPP Impact (Pro rata)" xr:uid="{00000000-0004-0000-0000-000028000000}"/>
    <hyperlink ref="B77" location="'9. GTPP Impact'!A19" display="CO2 equivalent savings, energy saving and water savings per country" xr:uid="{00000000-0004-0000-0000-000029000000}"/>
    <hyperlink ref="B78" location="'9. GTPP Impact'!A53" display="CO2 equivalent savings, energy saving and water savings per sector " xr:uid="{00000000-0004-0000-0000-00002A000000}"/>
    <hyperlink ref="B79" location="'9. GTPP Impact'!A68" display="CO2 equivalent savings, energy saving and water savings per category" xr:uid="{00000000-0004-0000-0000-00002B000000}"/>
    <hyperlink ref="B82" location="'10. Health Impact'!A4" display="Portfolio per industry" xr:uid="{00000000-0004-0000-0000-00002C000000}"/>
    <hyperlink ref="B83" location="'10. Health Impact'!A13" display="Portfolio per sub segment" xr:uid="{00000000-0004-0000-0000-00002D000000}"/>
    <hyperlink ref="B84" location="'10. Health Impact'!A33" display="Portfolio for Infrastructure Hospital PPP (industry) country allocation" xr:uid="{00000000-0004-0000-0000-00002E000000}"/>
    <hyperlink ref="B85" location="'10. Health Impact'!A42" display="Pharmaceutical and Medical Consumable Manufacturing (industry) country allocation" xr:uid="{00000000-0004-0000-0000-00002F000000}"/>
    <hyperlink ref="B86" location="'10. Health Impact'!A59" display="Pharmaceutical and wholesale retail  per country allocation" xr:uid="{00000000-0004-0000-0000-000030000000}"/>
    <hyperlink ref="B87" location="'10. Health Impact'!A67" display="Healthcare Affordability Analysis " xr:uid="{00000000-0004-0000-0000-000031000000}"/>
    <hyperlink ref="B88" location="'10. Health Impact'!A79" display="No of beds created" xr:uid="{00000000-0004-0000-0000-000032000000}"/>
    <hyperlink ref="B58" location="'7. GPP Impact'!A6" display="Summary" xr:uid="{00000000-0004-0000-0000-000033000000}"/>
    <hyperlink ref="B76" location="'9. GTPP Impact'!A4" display="Summary" xr:uid="{00000000-0004-0000-0000-000034000000}"/>
    <hyperlink ref="B15" r:id="rId1" xr:uid="{B93638D8-ADB9-4A10-9461-53B6429F7FC7}"/>
  </hyperlinks>
  <pageMargins left="0.7" right="0.7" top="0.75" bottom="0.75" header="0.3" footer="0.3"/>
  <pageSetup paperSize="9" orientation="portrait" horizontalDpi="90" verticalDpi="90" r:id="rId2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9" tint="0.59999389629810485"/>
    <pageSetUpPr autoPageBreaks="0"/>
  </sheetPr>
  <dimension ref="A1:G79"/>
  <sheetViews>
    <sheetView topLeftCell="D64" zoomScale="85" zoomScaleNormal="85" workbookViewId="0">
      <selection activeCell="G81" sqref="G81"/>
    </sheetView>
  </sheetViews>
  <sheetFormatPr defaultRowHeight="15" x14ac:dyDescent="0.25"/>
  <cols>
    <col min="1" max="1" width="114.7109375" bestFit="1" customWidth="1"/>
    <col min="2" max="2" width="67.42578125" bestFit="1" customWidth="1"/>
    <col min="3" max="4" width="43.5703125" bestFit="1" customWidth="1"/>
    <col min="5" max="5" width="56.28515625" bestFit="1" customWidth="1"/>
    <col min="6" max="7" width="46.28515625" bestFit="1" customWidth="1"/>
    <col min="8" max="8" width="65.42578125" bestFit="1" customWidth="1"/>
  </cols>
  <sheetData>
    <row r="1" spans="1:4" ht="18.75" x14ac:dyDescent="0.3">
      <c r="A1" s="6" t="s">
        <v>56</v>
      </c>
    </row>
    <row r="2" spans="1:4" x14ac:dyDescent="0.25">
      <c r="A2" s="7" t="s">
        <v>6</v>
      </c>
    </row>
    <row r="3" spans="1:4" x14ac:dyDescent="0.25">
      <c r="A3" s="7"/>
    </row>
    <row r="4" spans="1:4" ht="18.75" x14ac:dyDescent="0.3">
      <c r="A4" s="6" t="s">
        <v>450</v>
      </c>
    </row>
    <row r="5" spans="1:4" x14ac:dyDescent="0.25">
      <c r="A5" s="7"/>
    </row>
    <row r="6" spans="1:4" ht="23.25" x14ac:dyDescent="0.35">
      <c r="A6" s="122"/>
      <c r="B6" s="122" t="s">
        <v>409</v>
      </c>
      <c r="C6" s="123" t="s">
        <v>410</v>
      </c>
      <c r="D6" s="124" t="s">
        <v>444</v>
      </c>
    </row>
    <row r="7" spans="1:4" x14ac:dyDescent="0.25">
      <c r="A7" s="189" t="s">
        <v>445</v>
      </c>
      <c r="B7" s="125" t="s">
        <v>413</v>
      </c>
      <c r="C7" s="126" t="s">
        <v>414</v>
      </c>
      <c r="D7" s="127">
        <v>3344579</v>
      </c>
    </row>
    <row r="8" spans="1:4" x14ac:dyDescent="0.25">
      <c r="A8" s="189"/>
      <c r="B8" s="125" t="s">
        <v>415</v>
      </c>
      <c r="C8" s="126" t="s">
        <v>416</v>
      </c>
      <c r="D8" s="127">
        <v>2252943</v>
      </c>
    </row>
    <row r="9" spans="1:4" x14ac:dyDescent="0.25">
      <c r="A9" s="189"/>
      <c r="B9" s="125" t="s">
        <v>417</v>
      </c>
      <c r="C9" s="125" t="s">
        <v>418</v>
      </c>
      <c r="D9" s="127">
        <v>1154510</v>
      </c>
    </row>
    <row r="10" spans="1:4" x14ac:dyDescent="0.25">
      <c r="A10" s="189" t="s">
        <v>424</v>
      </c>
      <c r="B10" s="128" t="s">
        <v>425</v>
      </c>
      <c r="C10" s="128" t="s">
        <v>163</v>
      </c>
      <c r="D10" s="129">
        <v>0.55000000000000004</v>
      </c>
    </row>
    <row r="11" spans="1:4" x14ac:dyDescent="0.25">
      <c r="A11" s="189"/>
      <c r="B11" s="128" t="s">
        <v>446</v>
      </c>
      <c r="C11" s="128" t="s">
        <v>427</v>
      </c>
      <c r="D11" s="130">
        <v>14257082</v>
      </c>
    </row>
    <row r="12" spans="1:4" x14ac:dyDescent="0.25">
      <c r="A12" s="189"/>
      <c r="B12" s="128" t="s">
        <v>431</v>
      </c>
      <c r="C12" s="128" t="s">
        <v>432</v>
      </c>
      <c r="D12" s="130">
        <v>2028998</v>
      </c>
    </row>
    <row r="13" spans="1:4" x14ac:dyDescent="0.25">
      <c r="A13" s="189"/>
      <c r="B13" s="128" t="s">
        <v>428</v>
      </c>
      <c r="C13" s="128" t="s">
        <v>423</v>
      </c>
      <c r="D13" s="130">
        <v>1079</v>
      </c>
    </row>
    <row r="14" spans="1:4" x14ac:dyDescent="0.25">
      <c r="A14" s="189" t="s">
        <v>438</v>
      </c>
      <c r="B14" s="126" t="s">
        <v>439</v>
      </c>
      <c r="C14" s="126" t="s">
        <v>163</v>
      </c>
      <c r="D14" s="136">
        <v>0.22</v>
      </c>
    </row>
    <row r="15" spans="1:4" x14ac:dyDescent="0.25">
      <c r="A15" s="189"/>
      <c r="B15" s="126" t="s">
        <v>447</v>
      </c>
      <c r="C15" s="126" t="s">
        <v>423</v>
      </c>
      <c r="D15" s="137">
        <v>5</v>
      </c>
    </row>
    <row r="16" spans="1:4" x14ac:dyDescent="0.25">
      <c r="A16" s="189" t="s">
        <v>259</v>
      </c>
      <c r="B16" s="128" t="s">
        <v>448</v>
      </c>
      <c r="C16" s="128" t="s">
        <v>163</v>
      </c>
      <c r="D16" s="129">
        <v>0.13</v>
      </c>
    </row>
    <row r="17" spans="1:7" x14ac:dyDescent="0.25">
      <c r="A17" s="189"/>
      <c r="B17" s="128" t="s">
        <v>449</v>
      </c>
      <c r="C17" s="128" t="s">
        <v>427</v>
      </c>
      <c r="D17" s="130">
        <v>63526</v>
      </c>
    </row>
    <row r="18" spans="1:7" x14ac:dyDescent="0.25">
      <c r="A18" s="7"/>
    </row>
    <row r="19" spans="1:7" ht="19.5" x14ac:dyDescent="0.35">
      <c r="A19" s="6" t="s">
        <v>395</v>
      </c>
    </row>
    <row r="21" spans="1:7" x14ac:dyDescent="0.25">
      <c r="A21" s="42" t="s">
        <v>119</v>
      </c>
      <c r="B21" s="42" t="s">
        <v>254</v>
      </c>
      <c r="C21" s="42" t="s">
        <v>263</v>
      </c>
      <c r="D21" s="42" t="s">
        <v>265</v>
      </c>
      <c r="E21" s="42" t="s">
        <v>255</v>
      </c>
      <c r="F21" s="42" t="s">
        <v>264</v>
      </c>
      <c r="G21" s="42" t="s">
        <v>266</v>
      </c>
    </row>
    <row r="22" spans="1:7" x14ac:dyDescent="0.25">
      <c r="A22" s="11" t="s">
        <v>69</v>
      </c>
      <c r="B22" s="31">
        <v>129.72399999999999</v>
      </c>
      <c r="C22" s="31">
        <v>248876</v>
      </c>
      <c r="D22" s="31">
        <v>0</v>
      </c>
      <c r="E22" s="31">
        <v>9.5419513184584179</v>
      </c>
      <c r="F22" s="31">
        <v>19893.302231237321</v>
      </c>
      <c r="G22" s="31">
        <v>0</v>
      </c>
    </row>
    <row r="23" spans="1:7" x14ac:dyDescent="0.25">
      <c r="A23" s="11" t="s">
        <v>70</v>
      </c>
      <c r="B23" s="31">
        <v>1.5</v>
      </c>
      <c r="C23" s="31">
        <v>17280</v>
      </c>
      <c r="D23" s="31">
        <v>0</v>
      </c>
      <c r="E23" s="31">
        <v>0.21428568749999999</v>
      </c>
      <c r="F23" s="31">
        <v>2468.5711200000001</v>
      </c>
      <c r="G23" s="31">
        <v>0</v>
      </c>
    </row>
    <row r="24" spans="1:7" x14ac:dyDescent="0.25">
      <c r="A24" s="11" t="s">
        <v>138</v>
      </c>
      <c r="B24" s="31">
        <v>10.782</v>
      </c>
      <c r="C24" s="31">
        <v>92194</v>
      </c>
      <c r="D24" s="31">
        <v>0</v>
      </c>
      <c r="E24" s="31">
        <v>7.5933029933108322</v>
      </c>
      <c r="F24" s="31">
        <v>60754.103651496582</v>
      </c>
      <c r="G24" s="31">
        <v>0</v>
      </c>
    </row>
    <row r="25" spans="1:7" x14ac:dyDescent="0.25">
      <c r="A25" s="11" t="s">
        <v>141</v>
      </c>
      <c r="B25" s="31">
        <v>0.38500000000000001</v>
      </c>
      <c r="C25" s="31">
        <v>3245</v>
      </c>
      <c r="D25" s="31">
        <v>0</v>
      </c>
      <c r="E25" s="31">
        <v>0.10452548088676755</v>
      </c>
      <c r="F25" s="31">
        <v>881.00048175989798</v>
      </c>
      <c r="G25" s="31">
        <v>0</v>
      </c>
    </row>
    <row r="26" spans="1:7" x14ac:dyDescent="0.25">
      <c r="A26" s="11" t="s">
        <v>136</v>
      </c>
      <c r="B26" s="31">
        <v>0.2</v>
      </c>
      <c r="C26" s="31">
        <v>2405</v>
      </c>
      <c r="D26" s="31">
        <v>0</v>
      </c>
      <c r="E26" s="31">
        <v>2.2890052008648205E-2</v>
      </c>
      <c r="F26" s="31">
        <v>275.25287540399466</v>
      </c>
      <c r="G26" s="31">
        <v>0</v>
      </c>
    </row>
    <row r="27" spans="1:7" x14ac:dyDescent="0.25">
      <c r="A27" s="11" t="s">
        <v>78</v>
      </c>
      <c r="B27" s="31">
        <v>208.68299999999999</v>
      </c>
      <c r="C27" s="31">
        <v>1922703</v>
      </c>
      <c r="D27" s="31">
        <v>0</v>
      </c>
      <c r="E27" s="31">
        <v>64.339381859649137</v>
      </c>
      <c r="F27" s="31">
        <v>613482.43673684215</v>
      </c>
      <c r="G27" s="31">
        <v>0</v>
      </c>
    </row>
    <row r="28" spans="1:7" x14ac:dyDescent="0.25">
      <c r="A28" s="11" t="s">
        <v>135</v>
      </c>
      <c r="B28" s="31">
        <v>8.4</v>
      </c>
      <c r="C28" s="31">
        <v>42980</v>
      </c>
      <c r="D28" s="31">
        <v>0</v>
      </c>
      <c r="E28" s="31">
        <v>1.6625000000000001</v>
      </c>
      <c r="F28" s="31">
        <v>8506.4583333333321</v>
      </c>
      <c r="G28" s="31">
        <v>0</v>
      </c>
    </row>
    <row r="29" spans="1:7" x14ac:dyDescent="0.25">
      <c r="A29" s="11" t="s">
        <v>71</v>
      </c>
      <c r="B29" s="31">
        <v>166.49299999999999</v>
      </c>
      <c r="C29" s="31">
        <v>2244810</v>
      </c>
      <c r="D29" s="31">
        <v>0</v>
      </c>
      <c r="E29" s="31">
        <v>37.671567594902385</v>
      </c>
      <c r="F29" s="31">
        <v>513784.80175550468</v>
      </c>
      <c r="G29" s="31">
        <v>0</v>
      </c>
    </row>
    <row r="30" spans="1:7" x14ac:dyDescent="0.25">
      <c r="A30" s="11" t="s">
        <v>67</v>
      </c>
      <c r="B30" s="31">
        <v>373.24400000000003</v>
      </c>
      <c r="C30" s="31">
        <v>5100103</v>
      </c>
      <c r="D30" s="31">
        <v>761967</v>
      </c>
      <c r="E30" s="31">
        <v>314.2055593381844</v>
      </c>
      <c r="F30" s="31">
        <v>4295806.1853243504</v>
      </c>
      <c r="G30" s="31">
        <v>589978.22791753663</v>
      </c>
    </row>
    <row r="31" spans="1:7" x14ac:dyDescent="0.25">
      <c r="A31" s="11" t="s">
        <v>65</v>
      </c>
      <c r="B31" s="31">
        <v>12.866</v>
      </c>
      <c r="C31" s="31">
        <v>163094</v>
      </c>
      <c r="D31" s="31">
        <v>0</v>
      </c>
      <c r="E31" s="31">
        <v>11.641307126812334</v>
      </c>
      <c r="F31" s="31">
        <v>163094</v>
      </c>
      <c r="G31" s="31">
        <v>0</v>
      </c>
    </row>
    <row r="32" spans="1:7" x14ac:dyDescent="0.25">
      <c r="A32" s="11" t="s">
        <v>170</v>
      </c>
      <c r="B32" s="31">
        <v>13.590999999999999</v>
      </c>
      <c r="C32" s="31">
        <v>82804</v>
      </c>
      <c r="D32" s="31">
        <v>35641</v>
      </c>
      <c r="E32" s="31">
        <v>2.0061360556563823</v>
      </c>
      <c r="F32" s="31">
        <v>22328.857600000003</v>
      </c>
      <c r="G32" s="31">
        <v>12290</v>
      </c>
    </row>
    <row r="33" spans="1:7" x14ac:dyDescent="0.25">
      <c r="A33" s="11" t="s">
        <v>140</v>
      </c>
      <c r="B33" s="31">
        <v>553.57399999999996</v>
      </c>
      <c r="C33" s="31">
        <v>10340000</v>
      </c>
      <c r="D33" s="31">
        <v>3500000</v>
      </c>
      <c r="E33" s="31">
        <v>111.82459782686311</v>
      </c>
      <c r="F33" s="31">
        <v>1343480.1896835684</v>
      </c>
      <c r="G33" s="31">
        <v>454756.35047316144</v>
      </c>
    </row>
    <row r="34" spans="1:7" x14ac:dyDescent="0.25">
      <c r="A34" s="11" t="s">
        <v>133</v>
      </c>
      <c r="B34" s="31">
        <v>10.441000000000001</v>
      </c>
      <c r="C34" s="31">
        <v>75548</v>
      </c>
      <c r="D34" s="31">
        <v>0</v>
      </c>
      <c r="E34" s="31">
        <v>6.933026155857096</v>
      </c>
      <c r="F34" s="31">
        <v>50310.778099691343</v>
      </c>
      <c r="G34" s="31">
        <v>0</v>
      </c>
    </row>
    <row r="35" spans="1:7" x14ac:dyDescent="0.25">
      <c r="A35" s="11" t="s">
        <v>76</v>
      </c>
      <c r="B35" s="31">
        <v>3.5680000000000001</v>
      </c>
      <c r="C35" s="31">
        <v>47574</v>
      </c>
      <c r="D35" s="31">
        <v>0</v>
      </c>
      <c r="E35" s="31">
        <v>2.8478333333333339</v>
      </c>
      <c r="F35" s="31">
        <v>39283.333333333336</v>
      </c>
      <c r="G35" s="31">
        <v>0</v>
      </c>
    </row>
    <row r="36" spans="1:7" x14ac:dyDescent="0.25">
      <c r="A36" s="11" t="s">
        <v>139</v>
      </c>
      <c r="B36" s="31">
        <v>5.7809999999999997</v>
      </c>
      <c r="C36" s="31">
        <v>91174</v>
      </c>
      <c r="D36" s="31">
        <v>125572</v>
      </c>
      <c r="E36" s="31">
        <v>1.9987523112976642</v>
      </c>
      <c r="F36" s="31">
        <v>31682.49691263726</v>
      </c>
      <c r="G36" s="31">
        <v>39834.373071120208</v>
      </c>
    </row>
    <row r="37" spans="1:7" x14ac:dyDescent="0.25">
      <c r="A37" s="11" t="s">
        <v>173</v>
      </c>
      <c r="B37" s="31">
        <v>4.63</v>
      </c>
      <c r="C37" s="31">
        <v>157663</v>
      </c>
      <c r="D37" s="31">
        <v>0</v>
      </c>
      <c r="E37" s="31">
        <v>1.9424318324074932</v>
      </c>
      <c r="F37" s="31">
        <v>67152.502138879441</v>
      </c>
      <c r="G37" s="31">
        <v>0</v>
      </c>
    </row>
    <row r="38" spans="1:7" x14ac:dyDescent="0.25">
      <c r="A38" s="11" t="s">
        <v>137</v>
      </c>
      <c r="B38" s="31">
        <v>28.307999999999993</v>
      </c>
      <c r="C38" s="31">
        <v>514117</v>
      </c>
      <c r="D38" s="31">
        <v>38513</v>
      </c>
      <c r="E38" s="31">
        <v>13.822775144839415</v>
      </c>
      <c r="F38" s="31">
        <v>250154.73724738727</v>
      </c>
      <c r="G38" s="31">
        <v>15191.874474053295</v>
      </c>
    </row>
    <row r="39" spans="1:7" x14ac:dyDescent="0.25">
      <c r="A39" s="11" t="s">
        <v>73</v>
      </c>
      <c r="B39" s="31">
        <v>2.4</v>
      </c>
      <c r="C39" s="31">
        <v>10000</v>
      </c>
      <c r="D39" s="31">
        <v>17300</v>
      </c>
      <c r="E39" s="31">
        <v>1.4384845323707045</v>
      </c>
      <c r="F39" s="31">
        <v>5993.6855515446023</v>
      </c>
      <c r="G39" s="31">
        <v>10369.076004172161</v>
      </c>
    </row>
    <row r="40" spans="1:7" x14ac:dyDescent="0.25">
      <c r="A40" s="11" t="s">
        <v>68</v>
      </c>
      <c r="B40" s="31">
        <v>52.177999999999997</v>
      </c>
      <c r="C40" s="31">
        <v>430971</v>
      </c>
      <c r="D40" s="31">
        <v>330750</v>
      </c>
      <c r="E40" s="31">
        <v>36.250316490490945</v>
      </c>
      <c r="F40" s="31">
        <v>297889.98741715314</v>
      </c>
      <c r="G40" s="31">
        <v>196375.66373117958</v>
      </c>
    </row>
    <row r="41" spans="1:7" x14ac:dyDescent="0.25">
      <c r="A41" s="11" t="s">
        <v>74</v>
      </c>
      <c r="B41" s="31">
        <v>8.0389999999999997</v>
      </c>
      <c r="C41" s="31">
        <v>105919</v>
      </c>
      <c r="D41" s="31">
        <v>0</v>
      </c>
      <c r="E41" s="31">
        <v>5.9575132241333328</v>
      </c>
      <c r="F41" s="31">
        <v>77422.513505919997</v>
      </c>
      <c r="G41" s="31">
        <v>0</v>
      </c>
    </row>
    <row r="42" spans="1:7" x14ac:dyDescent="0.25">
      <c r="A42" s="11" t="s">
        <v>63</v>
      </c>
      <c r="B42" s="31">
        <v>105.029</v>
      </c>
      <c r="C42" s="31">
        <v>1286847</v>
      </c>
      <c r="D42" s="31">
        <v>0</v>
      </c>
      <c r="E42" s="31">
        <v>31.218974830743175</v>
      </c>
      <c r="F42" s="31">
        <v>324709.76340194285</v>
      </c>
      <c r="G42" s="31">
        <v>0</v>
      </c>
    </row>
    <row r="43" spans="1:7" x14ac:dyDescent="0.25">
      <c r="A43" s="11" t="s">
        <v>134</v>
      </c>
      <c r="B43" s="31">
        <v>249.05300000000003</v>
      </c>
      <c r="C43" s="31">
        <v>5532069</v>
      </c>
      <c r="D43" s="31">
        <v>130488</v>
      </c>
      <c r="E43" s="31">
        <v>162.15200165387029</v>
      </c>
      <c r="F43" s="31">
        <v>3668718.3637412363</v>
      </c>
      <c r="G43" s="31">
        <v>14292.841832860386</v>
      </c>
    </row>
    <row r="44" spans="1:7" x14ac:dyDescent="0.25">
      <c r="A44" s="11" t="s">
        <v>132</v>
      </c>
      <c r="B44" s="31">
        <v>120.00700000000001</v>
      </c>
      <c r="C44" s="31">
        <v>867076</v>
      </c>
      <c r="D44" s="31">
        <v>482814</v>
      </c>
      <c r="E44" s="31">
        <v>75.285853473106044</v>
      </c>
      <c r="F44" s="31">
        <v>545084.86275111465</v>
      </c>
      <c r="G44" s="31">
        <v>168785.6294554307</v>
      </c>
    </row>
    <row r="45" spans="1:7" x14ac:dyDescent="0.25">
      <c r="A45" s="11" t="s">
        <v>175</v>
      </c>
      <c r="B45" s="31">
        <v>1.5620000000000001</v>
      </c>
      <c r="C45" s="31">
        <v>10968</v>
      </c>
      <c r="D45" s="31">
        <v>0</v>
      </c>
      <c r="E45" s="31">
        <v>8.874362590400002E-2</v>
      </c>
      <c r="F45" s="31">
        <v>623.13706076509095</v>
      </c>
      <c r="G45" s="31">
        <v>0</v>
      </c>
    </row>
    <row r="46" spans="1:7" x14ac:dyDescent="0.25">
      <c r="A46" s="11" t="s">
        <v>202</v>
      </c>
      <c r="B46" s="31">
        <v>0.19400000000000001</v>
      </c>
      <c r="C46" s="31">
        <v>2400</v>
      </c>
      <c r="D46" s="31">
        <v>0</v>
      </c>
      <c r="E46" s="31">
        <v>5.787589498806682E-2</v>
      </c>
      <c r="F46" s="31">
        <v>715.99045346062042</v>
      </c>
      <c r="G46" s="31">
        <v>0</v>
      </c>
    </row>
    <row r="47" spans="1:7" x14ac:dyDescent="0.25">
      <c r="A47" s="11" t="s">
        <v>77</v>
      </c>
      <c r="B47" s="31">
        <v>20.225999999999999</v>
      </c>
      <c r="C47" s="31">
        <v>14444</v>
      </c>
      <c r="D47" s="31">
        <v>115000</v>
      </c>
      <c r="E47" s="31">
        <v>7.0441015951145332</v>
      </c>
      <c r="F47" s="31">
        <v>10825.073608587194</v>
      </c>
      <c r="G47" s="31">
        <v>65380.996807774922</v>
      </c>
    </row>
    <row r="48" spans="1:7" x14ac:dyDescent="0.25">
      <c r="A48" s="11" t="s">
        <v>62</v>
      </c>
      <c r="B48" s="31">
        <v>787.53300000000002</v>
      </c>
      <c r="C48" s="31">
        <v>7729344</v>
      </c>
      <c r="D48" s="31">
        <v>972039</v>
      </c>
      <c r="E48" s="31">
        <v>181.51405014682382</v>
      </c>
      <c r="F48" s="31">
        <v>1550299.4406639489</v>
      </c>
      <c r="G48" s="31">
        <v>530140.3088972338</v>
      </c>
    </row>
    <row r="49" spans="1:7" x14ac:dyDescent="0.25">
      <c r="A49" s="11" t="s">
        <v>64</v>
      </c>
      <c r="B49" s="31">
        <v>304.56099999999998</v>
      </c>
      <c r="C49" s="31">
        <v>728644</v>
      </c>
      <c r="D49" s="31">
        <v>8460</v>
      </c>
      <c r="E49" s="31">
        <v>135.01495009857103</v>
      </c>
      <c r="F49" s="31">
        <v>347581.94922671124</v>
      </c>
      <c r="G49" s="31">
        <v>1259.7251978047052</v>
      </c>
    </row>
    <row r="50" spans="1:7" x14ac:dyDescent="0.25">
      <c r="A50" s="11" t="s">
        <v>66</v>
      </c>
      <c r="B50" s="31">
        <v>124.8</v>
      </c>
      <c r="C50" s="31">
        <v>2580000</v>
      </c>
      <c r="D50" s="31">
        <v>0</v>
      </c>
      <c r="E50" s="31">
        <v>118.54675459522974</v>
      </c>
      <c r="F50" s="31">
        <v>2515680.9044080772</v>
      </c>
      <c r="G50" s="31">
        <v>0</v>
      </c>
    </row>
    <row r="51" spans="1:7" x14ac:dyDescent="0.25">
      <c r="A51" s="107" t="s">
        <v>47</v>
      </c>
      <c r="B51" s="115">
        <v>3307.7520000000004</v>
      </c>
      <c r="C51" s="115">
        <v>40445252</v>
      </c>
      <c r="D51" s="115">
        <v>6518544</v>
      </c>
      <c r="E51" s="115">
        <v>1342.942444273313</v>
      </c>
      <c r="F51" s="115">
        <v>16828884.679315887</v>
      </c>
      <c r="G51" s="115">
        <v>2098655.0678623277</v>
      </c>
    </row>
    <row r="53" spans="1:7" ht="19.5" x14ac:dyDescent="0.35">
      <c r="A53" s="6" t="s">
        <v>454</v>
      </c>
    </row>
    <row r="55" spans="1:7" x14ac:dyDescent="0.25">
      <c r="A55" s="42" t="s">
        <v>98</v>
      </c>
      <c r="B55" s="42" t="s">
        <v>254</v>
      </c>
      <c r="C55" s="42" t="s">
        <v>263</v>
      </c>
      <c r="D55" s="42" t="s">
        <v>265</v>
      </c>
      <c r="E55" s="42" t="s">
        <v>255</v>
      </c>
      <c r="F55" s="42" t="s">
        <v>264</v>
      </c>
      <c r="G55" s="42" t="s">
        <v>266</v>
      </c>
    </row>
    <row r="56" spans="1:7" x14ac:dyDescent="0.25">
      <c r="A56" s="11" t="s">
        <v>182</v>
      </c>
      <c r="B56" s="31">
        <v>206.36300000000003</v>
      </c>
      <c r="C56" s="31">
        <v>794317</v>
      </c>
      <c r="D56" s="31">
        <v>68000</v>
      </c>
      <c r="E56" s="31">
        <v>38.323045425777295</v>
      </c>
      <c r="F56" s="31">
        <v>147454.42999724875</v>
      </c>
      <c r="G56" s="31">
        <v>22166.541532323114</v>
      </c>
    </row>
    <row r="57" spans="1:7" x14ac:dyDescent="0.25">
      <c r="A57" s="11" t="s">
        <v>180</v>
      </c>
      <c r="B57" s="31">
        <v>314.447</v>
      </c>
      <c r="C57" s="31">
        <v>2757263</v>
      </c>
      <c r="D57" s="31">
        <v>1283289</v>
      </c>
      <c r="E57" s="31">
        <v>205.37140314394327</v>
      </c>
      <c r="F57" s="31">
        <v>2053418.9851444163</v>
      </c>
      <c r="G57" s="31">
        <v>874902.59486094466</v>
      </c>
    </row>
    <row r="58" spans="1:7" x14ac:dyDescent="0.25">
      <c r="A58" s="11" t="s">
        <v>178</v>
      </c>
      <c r="B58" s="31">
        <v>1021.5099999999999</v>
      </c>
      <c r="C58" s="31">
        <v>19348392</v>
      </c>
      <c r="D58" s="31">
        <v>3500000</v>
      </c>
      <c r="E58" s="31">
        <v>415.79427816624934</v>
      </c>
      <c r="F58" s="31">
        <v>7630621.340072101</v>
      </c>
      <c r="G58" s="31">
        <v>454756.35047316144</v>
      </c>
    </row>
    <row r="59" spans="1:7" x14ac:dyDescent="0.25">
      <c r="A59" s="11" t="s">
        <v>181</v>
      </c>
      <c r="B59" s="31">
        <v>141.697</v>
      </c>
      <c r="C59" s="31">
        <v>859911</v>
      </c>
      <c r="D59" s="31">
        <v>317300</v>
      </c>
      <c r="E59" s="31">
        <v>87.738578801102932</v>
      </c>
      <c r="F59" s="31">
        <v>392345.73650083324</v>
      </c>
      <c r="G59" s="31">
        <v>114215.22980417217</v>
      </c>
    </row>
    <row r="60" spans="1:7" x14ac:dyDescent="0.25">
      <c r="A60" s="11" t="s">
        <v>183</v>
      </c>
      <c r="B60" s="31">
        <v>1118.473</v>
      </c>
      <c r="C60" s="31">
        <v>13649700</v>
      </c>
      <c r="D60" s="31">
        <v>1118966</v>
      </c>
      <c r="E60" s="31">
        <v>336.03060589125636</v>
      </c>
      <c r="F60" s="31">
        <v>5300747.7522708485</v>
      </c>
      <c r="G60" s="31">
        <v>563337.67602553277</v>
      </c>
    </row>
    <row r="61" spans="1:7" x14ac:dyDescent="0.25">
      <c r="A61" s="11" t="s">
        <v>179</v>
      </c>
      <c r="B61" s="31">
        <v>420.63499999999993</v>
      </c>
      <c r="C61" s="31">
        <v>1596495</v>
      </c>
      <c r="D61" s="31">
        <v>100501</v>
      </c>
      <c r="E61" s="31">
        <v>236.03006658091044</v>
      </c>
      <c r="F61" s="31">
        <v>903068.86555205728</v>
      </c>
      <c r="G61" s="31">
        <v>54983.833333333336</v>
      </c>
    </row>
    <row r="62" spans="1:7" x14ac:dyDescent="0.25">
      <c r="A62" s="11" t="s">
        <v>185</v>
      </c>
      <c r="B62" s="31">
        <v>1.159</v>
      </c>
      <c r="C62" s="31">
        <v>13345</v>
      </c>
      <c r="D62" s="31">
        <v>0</v>
      </c>
      <c r="E62" s="31">
        <v>0.62158333333333338</v>
      </c>
      <c r="F62" s="31">
        <v>7156.833333333333</v>
      </c>
      <c r="G62" s="31">
        <v>0</v>
      </c>
    </row>
    <row r="63" spans="1:7" x14ac:dyDescent="0.25">
      <c r="A63" s="11" t="s">
        <v>184</v>
      </c>
      <c r="B63" s="31">
        <v>0.46299999999999997</v>
      </c>
      <c r="C63" s="31">
        <v>13684</v>
      </c>
      <c r="D63" s="31">
        <v>128020</v>
      </c>
      <c r="E63" s="31">
        <v>4.9289405684754511E-2</v>
      </c>
      <c r="F63" s="31">
        <v>1473.3204134366924</v>
      </c>
      <c r="G63" s="31">
        <v>13783.397932816537</v>
      </c>
    </row>
    <row r="64" spans="1:7" x14ac:dyDescent="0.25">
      <c r="A64" s="11" t="s">
        <v>203</v>
      </c>
      <c r="B64" s="31">
        <v>83.004999999999995</v>
      </c>
      <c r="C64" s="31">
        <v>1412145</v>
      </c>
      <c r="D64" s="31">
        <v>2468</v>
      </c>
      <c r="E64" s="31">
        <v>22.983593525055504</v>
      </c>
      <c r="F64" s="31">
        <v>392597.41603161459</v>
      </c>
      <c r="G64" s="31">
        <v>509.44390004384803</v>
      </c>
    </row>
    <row r="65" spans="1:7" x14ac:dyDescent="0.25">
      <c r="A65" s="11" t="s">
        <v>147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x14ac:dyDescent="0.25">
      <c r="A66" s="107" t="s">
        <v>47</v>
      </c>
      <c r="B66" s="115">
        <v>3307.752</v>
      </c>
      <c r="C66" s="115">
        <v>40445252</v>
      </c>
      <c r="D66" s="115">
        <v>6518544</v>
      </c>
      <c r="E66" s="115">
        <v>1342.9424442733132</v>
      </c>
      <c r="F66" s="115">
        <v>16828884.679315891</v>
      </c>
      <c r="G66" s="115">
        <v>2098655.0678623281</v>
      </c>
    </row>
    <row r="68" spans="1:7" ht="19.5" x14ac:dyDescent="0.35">
      <c r="A68" s="6" t="s">
        <v>455</v>
      </c>
    </row>
    <row r="70" spans="1:7" x14ac:dyDescent="0.25">
      <c r="A70" s="42" t="s">
        <v>337</v>
      </c>
      <c r="B70" s="42" t="s">
        <v>254</v>
      </c>
      <c r="C70" s="42" t="s">
        <v>263</v>
      </c>
      <c r="D70" s="42" t="s">
        <v>265</v>
      </c>
      <c r="E70" s="42" t="s">
        <v>255</v>
      </c>
      <c r="F70" s="42" t="s">
        <v>264</v>
      </c>
      <c r="G70" s="42" t="s">
        <v>266</v>
      </c>
    </row>
    <row r="71" spans="1:7" x14ac:dyDescent="0.25">
      <c r="A71" s="11" t="s">
        <v>256</v>
      </c>
      <c r="B71" s="44">
        <v>56.347000000000001</v>
      </c>
      <c r="C71" s="44">
        <v>147083</v>
      </c>
      <c r="D71" s="44">
        <v>143614</v>
      </c>
      <c r="E71" s="44">
        <v>4.7491148342905314</v>
      </c>
      <c r="F71" s="44">
        <v>26061.260655631682</v>
      </c>
      <c r="G71" s="44">
        <v>32272.808988764045</v>
      </c>
    </row>
    <row r="72" spans="1:7" x14ac:dyDescent="0.25">
      <c r="A72" s="11" t="s">
        <v>257</v>
      </c>
      <c r="B72" s="44">
        <v>7.2320000000000002</v>
      </c>
      <c r="C72" s="44">
        <v>0</v>
      </c>
      <c r="D72" s="44">
        <v>0</v>
      </c>
      <c r="E72" s="44">
        <v>5.4195071268123343</v>
      </c>
      <c r="F72" s="44">
        <v>0</v>
      </c>
      <c r="G72" s="44">
        <v>0</v>
      </c>
    </row>
    <row r="73" spans="1:7" x14ac:dyDescent="0.25">
      <c r="A73" s="11" t="s">
        <v>166</v>
      </c>
      <c r="B73" s="44">
        <v>2734.4650000000011</v>
      </c>
      <c r="C73" s="44">
        <v>37137302</v>
      </c>
      <c r="D73" s="44">
        <v>6173129</v>
      </c>
      <c r="E73" s="44">
        <v>1078.7008745268936</v>
      </c>
      <c r="F73" s="44">
        <v>14257082.134632286</v>
      </c>
      <c r="G73" s="44">
        <v>2028998.3173688452</v>
      </c>
    </row>
    <row r="74" spans="1:7" x14ac:dyDescent="0.25">
      <c r="A74" s="11" t="s">
        <v>258</v>
      </c>
      <c r="B74" s="44">
        <v>6.4059999999999997</v>
      </c>
      <c r="C74" s="44">
        <v>0</v>
      </c>
      <c r="D74" s="44">
        <v>0</v>
      </c>
      <c r="E74" s="44">
        <v>1.618655944160079</v>
      </c>
      <c r="F74" s="44">
        <v>0</v>
      </c>
      <c r="G74" s="44">
        <v>0</v>
      </c>
    </row>
    <row r="75" spans="1:7" x14ac:dyDescent="0.25">
      <c r="A75" s="11" t="s">
        <v>259</v>
      </c>
      <c r="B75" s="44">
        <v>33.828000000000003</v>
      </c>
      <c r="C75" s="44">
        <v>231450</v>
      </c>
      <c r="D75" s="44">
        <v>201801</v>
      </c>
      <c r="E75" s="44">
        <v>11.491462626876313</v>
      </c>
      <c r="F75" s="44">
        <v>63525.938525185673</v>
      </c>
      <c r="G75" s="44">
        <v>37383.941504718387</v>
      </c>
    </row>
    <row r="76" spans="1:7" x14ac:dyDescent="0.25">
      <c r="A76" s="11" t="s">
        <v>260</v>
      </c>
      <c r="B76" s="44">
        <v>288.60000000000002</v>
      </c>
      <c r="C76" s="44">
        <v>529417</v>
      </c>
      <c r="D76" s="44">
        <v>0</v>
      </c>
      <c r="E76" s="44">
        <v>84.204816595165198</v>
      </c>
      <c r="F76" s="44">
        <v>82215.345502782773</v>
      </c>
      <c r="G76" s="44">
        <v>0</v>
      </c>
    </row>
    <row r="77" spans="1:7" x14ac:dyDescent="0.25">
      <c r="A77" s="11" t="s">
        <v>261</v>
      </c>
      <c r="B77" s="44">
        <v>73.573999999999998</v>
      </c>
      <c r="C77" s="44">
        <v>0</v>
      </c>
      <c r="D77" s="44">
        <v>0</v>
      </c>
      <c r="E77" s="44">
        <v>49.458012619115252</v>
      </c>
      <c r="F77" s="44">
        <v>0</v>
      </c>
      <c r="G77" s="44">
        <v>0</v>
      </c>
    </row>
    <row r="78" spans="1:7" x14ac:dyDescent="0.25">
      <c r="A78" s="11" t="s">
        <v>262</v>
      </c>
      <c r="B78" s="44">
        <v>107.3</v>
      </c>
      <c r="C78" s="44">
        <v>2400000</v>
      </c>
      <c r="D78" s="44">
        <v>0</v>
      </c>
      <c r="E78" s="44">
        <v>107.3</v>
      </c>
      <c r="F78" s="44">
        <v>2400000</v>
      </c>
      <c r="G78" s="44">
        <v>0</v>
      </c>
    </row>
    <row r="79" spans="1:7" x14ac:dyDescent="0.25">
      <c r="A79" s="107" t="s">
        <v>47</v>
      </c>
      <c r="B79" s="161">
        <v>3307.7520000000013</v>
      </c>
      <c r="C79" s="161">
        <v>40445252</v>
      </c>
      <c r="D79" s="161">
        <v>6518544</v>
      </c>
      <c r="E79" s="161">
        <v>1342.942444273313</v>
      </c>
      <c r="F79" s="161">
        <v>16828884.679315887</v>
      </c>
      <c r="G79" s="161">
        <v>2098655.0678623277</v>
      </c>
    </row>
  </sheetData>
  <mergeCells count="4">
    <mergeCell ref="A7:A9"/>
    <mergeCell ref="A10:A13"/>
    <mergeCell ref="A14:A15"/>
    <mergeCell ref="A16:A17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9" tint="0.59999389629810485"/>
    <pageSetUpPr autoPageBreaks="0"/>
  </sheetPr>
  <dimension ref="A1:D89"/>
  <sheetViews>
    <sheetView topLeftCell="A76" zoomScale="85" zoomScaleNormal="85" workbookViewId="0">
      <selection activeCell="B90" sqref="B90"/>
    </sheetView>
  </sheetViews>
  <sheetFormatPr defaultRowHeight="15" x14ac:dyDescent="0.25"/>
  <cols>
    <col min="1" max="2" width="51.85546875" bestFit="1" customWidth="1"/>
    <col min="3" max="3" width="29.28515625" bestFit="1" customWidth="1"/>
    <col min="4" max="4" width="32.28515625" bestFit="1" customWidth="1"/>
    <col min="5" max="5" width="13.85546875" customWidth="1"/>
  </cols>
  <sheetData>
    <row r="1" spans="1:4" ht="18.75" x14ac:dyDescent="0.3">
      <c r="A1" s="6" t="s">
        <v>56</v>
      </c>
    </row>
    <row r="2" spans="1:4" x14ac:dyDescent="0.25">
      <c r="A2" s="7" t="s">
        <v>55</v>
      </c>
    </row>
    <row r="3" spans="1:4" x14ac:dyDescent="0.25">
      <c r="A3" s="7"/>
    </row>
    <row r="4" spans="1:4" ht="18.75" x14ac:dyDescent="0.3">
      <c r="A4" s="6" t="s">
        <v>110</v>
      </c>
    </row>
    <row r="6" spans="1:4" x14ac:dyDescent="0.25">
      <c r="A6" s="42" t="s">
        <v>111</v>
      </c>
      <c r="B6" s="42" t="s">
        <v>94</v>
      </c>
      <c r="C6" s="48" t="s">
        <v>112</v>
      </c>
    </row>
    <row r="7" spans="1:4" x14ac:dyDescent="0.25">
      <c r="A7" s="11" t="s">
        <v>58</v>
      </c>
      <c r="B7">
        <v>7</v>
      </c>
      <c r="C7" s="31">
        <v>373830181.63</v>
      </c>
      <c r="D7" s="24"/>
    </row>
    <row r="8" spans="1:4" x14ac:dyDescent="0.25">
      <c r="A8" s="11" t="s">
        <v>59</v>
      </c>
      <c r="B8">
        <v>19</v>
      </c>
      <c r="C8" s="31">
        <v>114954694.97</v>
      </c>
    </row>
    <row r="9" spans="1:4" x14ac:dyDescent="0.25">
      <c r="A9" s="11" t="s">
        <v>57</v>
      </c>
      <c r="B9">
        <v>12</v>
      </c>
      <c r="C9" s="31">
        <v>63273755.880000003</v>
      </c>
    </row>
    <row r="10" spans="1:4" x14ac:dyDescent="0.25">
      <c r="A10" s="11" t="s">
        <v>60</v>
      </c>
      <c r="B10">
        <v>2</v>
      </c>
      <c r="C10" s="31">
        <v>60000000</v>
      </c>
      <c r="D10" s="24"/>
    </row>
    <row r="11" spans="1:4" x14ac:dyDescent="0.25">
      <c r="A11" s="32" t="s">
        <v>47</v>
      </c>
      <c r="B11" s="33">
        <v>40</v>
      </c>
      <c r="C11" s="34">
        <v>612058632.4799999</v>
      </c>
    </row>
    <row r="13" spans="1:4" ht="18.75" x14ac:dyDescent="0.3">
      <c r="A13" s="6" t="s">
        <v>453</v>
      </c>
    </row>
    <row r="15" spans="1:4" x14ac:dyDescent="0.25">
      <c r="A15" s="54" t="s">
        <v>118</v>
      </c>
      <c r="B15" s="54" t="s">
        <v>57</v>
      </c>
    </row>
    <row r="17" spans="1:3" x14ac:dyDescent="0.25">
      <c r="A17" s="42" t="s">
        <v>402</v>
      </c>
      <c r="B17" s="42" t="s">
        <v>94</v>
      </c>
      <c r="C17" s="41" t="s">
        <v>117</v>
      </c>
    </row>
    <row r="18" spans="1:3" x14ac:dyDescent="0.25">
      <c r="A18" s="50" t="s">
        <v>65</v>
      </c>
      <c r="B18" s="51">
        <v>4</v>
      </c>
      <c r="C18" s="57">
        <v>19951819.839999996</v>
      </c>
    </row>
    <row r="19" spans="1:3" x14ac:dyDescent="0.25">
      <c r="A19" s="49" t="s">
        <v>113</v>
      </c>
      <c r="B19">
        <v>3</v>
      </c>
      <c r="C19" s="31">
        <v>18165905.529999997</v>
      </c>
    </row>
    <row r="20" spans="1:3" x14ac:dyDescent="0.25">
      <c r="A20" s="49" t="s">
        <v>114</v>
      </c>
      <c r="B20">
        <v>1</v>
      </c>
      <c r="C20" s="31">
        <v>1785914.31</v>
      </c>
    </row>
    <row r="21" spans="1:3" x14ac:dyDescent="0.25">
      <c r="A21" s="50" t="s">
        <v>67</v>
      </c>
      <c r="B21" s="51">
        <v>2</v>
      </c>
      <c r="C21" s="57">
        <v>19683717.649999999</v>
      </c>
    </row>
    <row r="22" spans="1:3" x14ac:dyDescent="0.25">
      <c r="A22" s="49" t="s">
        <v>113</v>
      </c>
      <c r="B22">
        <v>2</v>
      </c>
      <c r="C22" s="31">
        <v>19683717.649999999</v>
      </c>
    </row>
    <row r="23" spans="1:3" x14ac:dyDescent="0.25">
      <c r="A23" s="50" t="s">
        <v>69</v>
      </c>
      <c r="B23" s="51">
        <v>2</v>
      </c>
      <c r="C23" s="57">
        <v>17669405.420000002</v>
      </c>
    </row>
    <row r="24" spans="1:3" x14ac:dyDescent="0.25">
      <c r="A24" s="49" t="s">
        <v>113</v>
      </c>
      <c r="B24">
        <v>2</v>
      </c>
      <c r="C24" s="31">
        <v>17669405.420000002</v>
      </c>
    </row>
    <row r="25" spans="1:3" x14ac:dyDescent="0.25">
      <c r="A25" s="50" t="s">
        <v>70</v>
      </c>
      <c r="B25" s="51">
        <v>1</v>
      </c>
      <c r="C25" s="57">
        <v>5152267.9800000004</v>
      </c>
    </row>
    <row r="26" spans="1:3" x14ac:dyDescent="0.25">
      <c r="A26" s="49" t="s">
        <v>113</v>
      </c>
      <c r="B26">
        <v>1</v>
      </c>
      <c r="C26" s="31">
        <v>5152267.9800000004</v>
      </c>
    </row>
    <row r="27" spans="1:3" x14ac:dyDescent="0.25">
      <c r="A27" s="50" t="s">
        <v>75</v>
      </c>
      <c r="B27" s="51">
        <v>2</v>
      </c>
      <c r="C27" s="57">
        <v>561166.85000000009</v>
      </c>
    </row>
    <row r="28" spans="1:3" x14ac:dyDescent="0.25">
      <c r="A28" s="49" t="s">
        <v>113</v>
      </c>
      <c r="B28">
        <v>2</v>
      </c>
      <c r="C28" s="31">
        <v>561166.85000000009</v>
      </c>
    </row>
    <row r="29" spans="1:3" x14ac:dyDescent="0.25">
      <c r="A29" s="50" t="s">
        <v>77</v>
      </c>
      <c r="B29" s="51">
        <v>1</v>
      </c>
      <c r="C29" s="57">
        <v>255378.14</v>
      </c>
    </row>
    <row r="30" spans="1:3" x14ac:dyDescent="0.25">
      <c r="A30" s="49" t="s">
        <v>115</v>
      </c>
      <c r="B30">
        <v>1</v>
      </c>
      <c r="C30" s="31">
        <v>255378.14</v>
      </c>
    </row>
    <row r="31" spans="1:3" x14ac:dyDescent="0.25">
      <c r="A31" s="52" t="s">
        <v>47</v>
      </c>
      <c r="B31" s="53">
        <v>12</v>
      </c>
      <c r="C31" s="58">
        <v>63273755.88000001</v>
      </c>
    </row>
    <row r="33" spans="1:3" ht="18.75" x14ac:dyDescent="0.3">
      <c r="A33" s="6" t="s">
        <v>116</v>
      </c>
    </row>
    <row r="35" spans="1:3" x14ac:dyDescent="0.25">
      <c r="A35" s="54" t="s">
        <v>118</v>
      </c>
      <c r="B35" s="54" t="s">
        <v>58</v>
      </c>
    </row>
    <row r="37" spans="1:3" x14ac:dyDescent="0.25">
      <c r="A37" s="42" t="s">
        <v>119</v>
      </c>
      <c r="B37" s="42" t="s">
        <v>94</v>
      </c>
      <c r="C37" s="42" t="s">
        <v>117</v>
      </c>
    </row>
    <row r="38" spans="1:3" x14ac:dyDescent="0.25">
      <c r="A38" s="11" t="s">
        <v>62</v>
      </c>
      <c r="B38">
        <v>6</v>
      </c>
      <c r="C38" s="31">
        <v>363830181.63</v>
      </c>
    </row>
    <row r="39" spans="1:3" x14ac:dyDescent="0.25">
      <c r="A39" s="11" t="s">
        <v>78</v>
      </c>
      <c r="B39">
        <v>1</v>
      </c>
      <c r="C39" s="31">
        <v>10000000</v>
      </c>
    </row>
    <row r="40" spans="1:3" x14ac:dyDescent="0.25">
      <c r="A40" s="52" t="s">
        <v>47</v>
      </c>
      <c r="B40" s="53">
        <v>7</v>
      </c>
      <c r="C40" s="58">
        <v>373830181.63</v>
      </c>
    </row>
    <row r="42" spans="1:3" ht="18.75" x14ac:dyDescent="0.3">
      <c r="A42" s="6" t="s">
        <v>120</v>
      </c>
      <c r="B42" s="55"/>
      <c r="C42" s="55"/>
    </row>
    <row r="44" spans="1:3" x14ac:dyDescent="0.25">
      <c r="A44" s="54" t="s">
        <v>118</v>
      </c>
      <c r="B44" s="54" t="s">
        <v>59</v>
      </c>
    </row>
    <row r="46" spans="1:3" x14ac:dyDescent="0.25">
      <c r="A46" s="42" t="s">
        <v>119</v>
      </c>
      <c r="B46" s="42" t="s">
        <v>94</v>
      </c>
      <c r="C46" s="42" t="s">
        <v>117</v>
      </c>
    </row>
    <row r="47" spans="1:3" x14ac:dyDescent="0.25">
      <c r="A47" s="11" t="s">
        <v>63</v>
      </c>
      <c r="B47">
        <v>1</v>
      </c>
      <c r="C47" s="31">
        <v>43535045.710000001</v>
      </c>
    </row>
    <row r="48" spans="1:3" x14ac:dyDescent="0.25">
      <c r="A48" s="11" t="s">
        <v>66</v>
      </c>
      <c r="B48">
        <v>8</v>
      </c>
      <c r="C48" s="31">
        <v>26615609.969999999</v>
      </c>
    </row>
    <row r="49" spans="1:3" x14ac:dyDescent="0.25">
      <c r="A49" s="11" t="s">
        <v>64</v>
      </c>
      <c r="B49">
        <v>2</v>
      </c>
      <c r="C49" s="31">
        <v>23049793.600000001</v>
      </c>
    </row>
    <row r="50" spans="1:3" x14ac:dyDescent="0.25">
      <c r="A50" s="11" t="s">
        <v>68</v>
      </c>
      <c r="B50">
        <v>2</v>
      </c>
      <c r="C50" s="31">
        <v>11988888.9</v>
      </c>
    </row>
    <row r="51" spans="1:3" x14ac:dyDescent="0.25">
      <c r="A51" s="11" t="s">
        <v>71</v>
      </c>
      <c r="B51">
        <v>1</v>
      </c>
      <c r="C51" s="31">
        <v>2940726.4</v>
      </c>
    </row>
    <row r="52" spans="1:3" x14ac:dyDescent="0.25">
      <c r="A52" s="11" t="s">
        <v>72</v>
      </c>
      <c r="B52">
        <v>1</v>
      </c>
      <c r="C52" s="31">
        <v>2516781.59</v>
      </c>
    </row>
    <row r="53" spans="1:3" x14ac:dyDescent="0.25">
      <c r="A53" s="11" t="s">
        <v>65</v>
      </c>
      <c r="B53">
        <v>1</v>
      </c>
      <c r="C53" s="31">
        <v>1488253.8</v>
      </c>
    </row>
    <row r="54" spans="1:3" x14ac:dyDescent="0.25">
      <c r="A54" s="11" t="s">
        <v>73</v>
      </c>
      <c r="B54">
        <v>1</v>
      </c>
      <c r="C54" s="31">
        <v>1378685.92</v>
      </c>
    </row>
    <row r="55" spans="1:3" x14ac:dyDescent="0.25">
      <c r="A55" s="11" t="s">
        <v>74</v>
      </c>
      <c r="B55">
        <v>1</v>
      </c>
      <c r="C55" s="31">
        <v>1100000</v>
      </c>
    </row>
    <row r="56" spans="1:3" x14ac:dyDescent="0.25">
      <c r="A56" s="11" t="s">
        <v>76</v>
      </c>
      <c r="B56">
        <v>1</v>
      </c>
      <c r="C56" s="31">
        <v>340909.08</v>
      </c>
    </row>
    <row r="57" spans="1:3" x14ac:dyDescent="0.25">
      <c r="A57" s="52" t="s">
        <v>47</v>
      </c>
      <c r="B57" s="53">
        <v>19</v>
      </c>
      <c r="C57" s="58">
        <v>114954694.97</v>
      </c>
    </row>
    <row r="59" spans="1:3" ht="18.75" x14ac:dyDescent="0.3">
      <c r="A59" s="6" t="s">
        <v>121</v>
      </c>
    </row>
    <row r="61" spans="1:3" x14ac:dyDescent="0.25">
      <c r="A61" s="54" t="s">
        <v>118</v>
      </c>
      <c r="B61" s="54" t="s">
        <v>60</v>
      </c>
    </row>
    <row r="63" spans="1:3" x14ac:dyDescent="0.25">
      <c r="A63" s="42" t="s">
        <v>119</v>
      </c>
      <c r="B63" s="42" t="s">
        <v>94</v>
      </c>
      <c r="C63" s="42" t="s">
        <v>117</v>
      </c>
    </row>
    <row r="64" spans="1:3" x14ac:dyDescent="0.25">
      <c r="A64" s="11" t="s">
        <v>69</v>
      </c>
      <c r="B64">
        <v>2</v>
      </c>
      <c r="C64" s="31">
        <v>60000000</v>
      </c>
    </row>
    <row r="65" spans="1:3" x14ac:dyDescent="0.25">
      <c r="A65" s="52" t="s">
        <v>47</v>
      </c>
      <c r="B65" s="53">
        <v>2</v>
      </c>
      <c r="C65" s="58">
        <v>60000000</v>
      </c>
    </row>
    <row r="67" spans="1:3" ht="18.75" x14ac:dyDescent="0.3">
      <c r="A67" s="6" t="s">
        <v>124</v>
      </c>
    </row>
    <row r="69" spans="1:3" x14ac:dyDescent="0.25">
      <c r="A69" s="56" t="s">
        <v>118</v>
      </c>
      <c r="B69" s="56" t="s">
        <v>57</v>
      </c>
    </row>
    <row r="70" spans="1:3" x14ac:dyDescent="0.25">
      <c r="A70" s="54" t="s">
        <v>122</v>
      </c>
      <c r="B70" s="54" t="s">
        <v>123</v>
      </c>
    </row>
    <row r="72" spans="1:3" x14ac:dyDescent="0.25">
      <c r="A72" s="42" t="s">
        <v>119</v>
      </c>
      <c r="B72" s="42" t="s">
        <v>94</v>
      </c>
      <c r="C72" s="41" t="s">
        <v>117</v>
      </c>
    </row>
    <row r="73" spans="1:3" x14ac:dyDescent="0.25">
      <c r="A73" s="11" t="s">
        <v>67</v>
      </c>
      <c r="B73">
        <v>2</v>
      </c>
      <c r="C73" s="31">
        <v>19683717.649999999</v>
      </c>
    </row>
    <row r="74" spans="1:3" x14ac:dyDescent="0.25">
      <c r="A74" s="11" t="s">
        <v>69</v>
      </c>
      <c r="B74">
        <v>2</v>
      </c>
      <c r="C74" s="31">
        <v>17669405.420000002</v>
      </c>
    </row>
    <row r="75" spans="1:3" x14ac:dyDescent="0.25">
      <c r="A75" s="11" t="s">
        <v>65</v>
      </c>
      <c r="B75">
        <v>2</v>
      </c>
      <c r="C75" s="31">
        <v>2724149.55</v>
      </c>
    </row>
    <row r="76" spans="1:3" x14ac:dyDescent="0.25">
      <c r="A76" s="11" t="s">
        <v>77</v>
      </c>
      <c r="B76">
        <v>1</v>
      </c>
      <c r="C76" s="31">
        <v>255378.14</v>
      </c>
    </row>
    <row r="77" spans="1:3" x14ac:dyDescent="0.25">
      <c r="A77" s="52" t="s">
        <v>47</v>
      </c>
      <c r="B77" s="53">
        <v>7</v>
      </c>
      <c r="C77" s="58">
        <v>40332650.760000005</v>
      </c>
    </row>
    <row r="79" spans="1:3" ht="18.75" x14ac:dyDescent="0.3">
      <c r="A79" s="6" t="s">
        <v>125</v>
      </c>
    </row>
    <row r="81" spans="1:4" x14ac:dyDescent="0.25">
      <c r="A81" s="42" t="s">
        <v>405</v>
      </c>
      <c r="B81" s="42" t="s">
        <v>94</v>
      </c>
      <c r="C81" s="42" t="s">
        <v>126</v>
      </c>
      <c r="D81" s="42" t="s">
        <v>127</v>
      </c>
    </row>
    <row r="82" spans="1:4" x14ac:dyDescent="0.25">
      <c r="A82" s="50" t="s">
        <v>57</v>
      </c>
      <c r="B82" s="51">
        <v>12</v>
      </c>
      <c r="C82" s="57">
        <v>914</v>
      </c>
      <c r="D82" s="57">
        <v>527.84456992379273</v>
      </c>
    </row>
    <row r="83" spans="1:4" x14ac:dyDescent="0.25">
      <c r="A83" s="49" t="s">
        <v>70</v>
      </c>
      <c r="B83">
        <v>1</v>
      </c>
      <c r="C83" s="31">
        <v>220</v>
      </c>
      <c r="D83" s="31">
        <v>56.674947780000004</v>
      </c>
    </row>
    <row r="84" spans="1:4" x14ac:dyDescent="0.25">
      <c r="A84" s="49" t="s">
        <v>67</v>
      </c>
      <c r="B84">
        <v>2</v>
      </c>
      <c r="C84" s="31">
        <v>261</v>
      </c>
      <c r="D84" s="31">
        <v>189.41628668964947</v>
      </c>
    </row>
    <row r="85" spans="1:4" x14ac:dyDescent="0.25">
      <c r="A85" s="49" t="s">
        <v>65</v>
      </c>
      <c r="B85">
        <v>4</v>
      </c>
      <c r="C85" s="31">
        <v>353</v>
      </c>
      <c r="D85" s="31">
        <v>275.34000002557184</v>
      </c>
    </row>
    <row r="86" spans="1:4" x14ac:dyDescent="0.25">
      <c r="A86" s="49" t="s">
        <v>75</v>
      </c>
      <c r="B86">
        <v>2</v>
      </c>
      <c r="C86" s="31">
        <v>80</v>
      </c>
      <c r="D86" s="31">
        <v>6.413335428571429</v>
      </c>
    </row>
    <row r="87" spans="1:4" x14ac:dyDescent="0.25">
      <c r="A87" s="50" t="s">
        <v>58</v>
      </c>
      <c r="B87" s="51">
        <v>7</v>
      </c>
      <c r="C87" s="57">
        <v>8758</v>
      </c>
      <c r="D87" s="57">
        <v>989.99465933261479</v>
      </c>
    </row>
    <row r="88" spans="1:4" x14ac:dyDescent="0.25">
      <c r="A88" s="49" t="s">
        <v>62</v>
      </c>
      <c r="B88">
        <v>6</v>
      </c>
      <c r="C88" s="31">
        <v>8758</v>
      </c>
      <c r="D88" s="31">
        <v>989.99465933261479</v>
      </c>
    </row>
    <row r="89" spans="1:4" x14ac:dyDescent="0.25">
      <c r="A89" s="52" t="s">
        <v>47</v>
      </c>
      <c r="B89" s="53">
        <v>19</v>
      </c>
      <c r="C89" s="58">
        <v>9672</v>
      </c>
      <c r="D89" s="58">
        <v>1517.8392292564074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79998168889431442"/>
    <pageSetUpPr autoPageBreaks="0"/>
  </sheetPr>
  <dimension ref="A1:P89"/>
  <sheetViews>
    <sheetView topLeftCell="A9" zoomScaleNormal="100" workbookViewId="0">
      <selection activeCell="A30" sqref="A30"/>
    </sheetView>
  </sheetViews>
  <sheetFormatPr defaultRowHeight="15" x14ac:dyDescent="0.25"/>
  <cols>
    <col min="1" max="1" width="70" customWidth="1"/>
    <col min="2" max="2" width="18.85546875" bestFit="1" customWidth="1"/>
    <col min="3" max="3" width="13.85546875" bestFit="1" customWidth="1"/>
    <col min="4" max="4" width="13.7109375" bestFit="1" customWidth="1"/>
    <col min="5" max="5" width="10.7109375" bestFit="1" customWidth="1"/>
    <col min="6" max="7" width="18.85546875" bestFit="1" customWidth="1"/>
    <col min="8" max="8" width="10.85546875" customWidth="1"/>
    <col min="9" max="9" width="11.5703125" customWidth="1"/>
    <col min="10" max="10" width="10.7109375" bestFit="1" customWidth="1"/>
    <col min="11" max="11" width="18.85546875" bestFit="1" customWidth="1"/>
    <col min="12" max="12" width="9.28515625" bestFit="1" customWidth="1"/>
    <col min="13" max="13" width="10.7109375" bestFit="1" customWidth="1"/>
    <col min="15" max="15" width="9.5703125" bestFit="1" customWidth="1"/>
  </cols>
  <sheetData>
    <row r="1" spans="1:6" ht="18.75" x14ac:dyDescent="0.3">
      <c r="A1" s="6" t="s">
        <v>11</v>
      </c>
    </row>
    <row r="3" spans="1:6" x14ac:dyDescent="0.25">
      <c r="A3" s="15" t="s">
        <v>12</v>
      </c>
      <c r="B3" s="8" t="s">
        <v>13</v>
      </c>
      <c r="C3" s="9" t="s">
        <v>14</v>
      </c>
      <c r="D3" s="9" t="s">
        <v>15</v>
      </c>
      <c r="E3" s="9" t="s">
        <v>16</v>
      </c>
      <c r="F3" s="10" t="s">
        <v>17</v>
      </c>
    </row>
    <row r="4" spans="1:6" x14ac:dyDescent="0.25">
      <c r="A4" s="11">
        <v>2010</v>
      </c>
      <c r="B4" s="140">
        <v>18.100000000000001</v>
      </c>
      <c r="C4" s="31"/>
      <c r="D4" s="31"/>
      <c r="E4" s="31"/>
      <c r="F4" s="141">
        <v>76.7</v>
      </c>
    </row>
    <row r="5" spans="1:6" x14ac:dyDescent="0.25">
      <c r="A5" s="11">
        <v>2011</v>
      </c>
      <c r="B5" s="140">
        <v>95.7</v>
      </c>
      <c r="C5" s="31"/>
      <c r="D5" s="31"/>
      <c r="E5" s="31"/>
      <c r="F5" s="141"/>
    </row>
    <row r="6" spans="1:6" x14ac:dyDescent="0.25">
      <c r="A6" s="11">
        <v>2012</v>
      </c>
      <c r="B6" s="140">
        <v>9.9</v>
      </c>
      <c r="C6" s="31"/>
      <c r="D6" s="31"/>
      <c r="E6" s="31"/>
      <c r="F6" s="141"/>
    </row>
    <row r="7" spans="1:6" x14ac:dyDescent="0.25">
      <c r="A7" s="11">
        <v>2013</v>
      </c>
      <c r="B7" s="140">
        <v>287.39999999999998</v>
      </c>
      <c r="C7" s="31"/>
      <c r="D7" s="31"/>
      <c r="E7" s="31"/>
      <c r="F7" s="141"/>
    </row>
    <row r="8" spans="1:6" x14ac:dyDescent="0.25">
      <c r="A8" s="11">
        <v>2014</v>
      </c>
      <c r="B8" s="140">
        <v>118.91</v>
      </c>
      <c r="C8" s="31"/>
      <c r="D8" s="31"/>
      <c r="E8" s="31"/>
      <c r="F8" s="141"/>
    </row>
    <row r="9" spans="1:6" x14ac:dyDescent="0.25">
      <c r="A9" s="11">
        <v>2015</v>
      </c>
      <c r="B9" s="140">
        <v>256.85000000000002</v>
      </c>
      <c r="C9" s="31"/>
      <c r="D9" s="31"/>
      <c r="E9" s="31"/>
      <c r="F9" s="141">
        <v>96.84</v>
      </c>
    </row>
    <row r="10" spans="1:6" x14ac:dyDescent="0.25">
      <c r="A10" s="11">
        <v>2016</v>
      </c>
      <c r="B10" s="140">
        <v>947.73946153846146</v>
      </c>
      <c r="C10" s="31"/>
      <c r="D10" s="31"/>
      <c r="E10" s="31"/>
      <c r="F10" s="141"/>
    </row>
    <row r="11" spans="1:6" x14ac:dyDescent="0.25">
      <c r="A11" s="11">
        <v>2017</v>
      </c>
      <c r="B11" s="140">
        <v>614.85</v>
      </c>
      <c r="C11" s="31"/>
      <c r="D11" s="31"/>
      <c r="E11" s="31"/>
      <c r="F11" s="141"/>
    </row>
    <row r="12" spans="1:6" x14ac:dyDescent="0.25">
      <c r="A12" s="11">
        <v>2018</v>
      </c>
      <c r="B12" s="140">
        <v>224.99</v>
      </c>
      <c r="C12" s="31"/>
      <c r="D12" s="31"/>
      <c r="E12" s="31">
        <v>75.83</v>
      </c>
      <c r="F12" s="141"/>
    </row>
    <row r="13" spans="1:6" x14ac:dyDescent="0.25">
      <c r="A13" s="11">
        <v>2019</v>
      </c>
      <c r="B13" s="140">
        <v>1722.2650000000001</v>
      </c>
      <c r="C13" s="31">
        <v>632.22</v>
      </c>
      <c r="D13" s="142">
        <v>625</v>
      </c>
      <c r="E13" s="31"/>
      <c r="F13" s="141"/>
    </row>
    <row r="14" spans="1:6" x14ac:dyDescent="0.25">
      <c r="A14" s="11">
        <v>2020</v>
      </c>
      <c r="B14" s="140">
        <v>1043.8999999999999</v>
      </c>
      <c r="C14" s="31">
        <v>343.27</v>
      </c>
      <c r="D14" s="31">
        <v>268.62</v>
      </c>
      <c r="E14" s="31">
        <v>4.75</v>
      </c>
      <c r="F14" s="141"/>
    </row>
    <row r="15" spans="1:6" x14ac:dyDescent="0.25">
      <c r="A15" s="11">
        <v>2021</v>
      </c>
      <c r="B15" s="140">
        <v>285</v>
      </c>
      <c r="C15" s="31">
        <v>202.67</v>
      </c>
      <c r="D15" s="31">
        <v>260.89</v>
      </c>
      <c r="E15" s="31">
        <v>256.62</v>
      </c>
      <c r="F15" s="143">
        <v>630</v>
      </c>
    </row>
    <row r="16" spans="1:6" x14ac:dyDescent="0.25">
      <c r="A16" s="13" t="s">
        <v>18</v>
      </c>
      <c r="B16" s="144">
        <f>SUM(B4:B15)</f>
        <v>5625.6044615384617</v>
      </c>
      <c r="C16" s="145">
        <f>SUM(C4:C15)</f>
        <v>1178.1600000000001</v>
      </c>
      <c r="D16" s="145">
        <f>SUM(D4:D15)</f>
        <v>1154.51</v>
      </c>
      <c r="E16" s="146">
        <f>SUM(E4:E15)</f>
        <v>337.2</v>
      </c>
      <c r="F16" s="147">
        <f>SUM(F4:F15)</f>
        <v>803.54</v>
      </c>
    </row>
    <row r="17" spans="1:15" x14ac:dyDescent="0.25">
      <c r="B17" s="14"/>
      <c r="F17" s="12"/>
    </row>
    <row r="18" spans="1:15" x14ac:dyDescent="0.25">
      <c r="A18" s="11" t="s">
        <v>19</v>
      </c>
      <c r="B18" s="45">
        <v>4.1900000000000004</v>
      </c>
      <c r="C18" s="46">
        <v>5.46</v>
      </c>
      <c r="D18" s="46">
        <v>5.36</v>
      </c>
      <c r="E18" s="46">
        <v>3.35</v>
      </c>
      <c r="F18" s="47">
        <v>3.49</v>
      </c>
    </row>
    <row r="21" spans="1:15" ht="18.75" x14ac:dyDescent="0.3">
      <c r="A21" s="6" t="s">
        <v>20</v>
      </c>
    </row>
    <row r="23" spans="1:15" x14ac:dyDescent="0.25">
      <c r="A23" s="15" t="s">
        <v>21</v>
      </c>
      <c r="B23" s="16">
        <v>2010</v>
      </c>
      <c r="C23" s="16">
        <v>2011</v>
      </c>
      <c r="D23" s="16">
        <v>2012</v>
      </c>
      <c r="E23" s="16">
        <v>2013</v>
      </c>
      <c r="F23" s="16">
        <v>2014</v>
      </c>
      <c r="G23" s="16">
        <v>2015</v>
      </c>
      <c r="H23" s="16">
        <v>2016</v>
      </c>
      <c r="I23" s="16">
        <v>2017</v>
      </c>
      <c r="J23" s="16">
        <v>2018</v>
      </c>
      <c r="K23" s="16">
        <v>2019</v>
      </c>
      <c r="L23" s="17">
        <v>2020</v>
      </c>
      <c r="M23" s="17">
        <v>2021</v>
      </c>
    </row>
    <row r="24" spans="1:15" x14ac:dyDescent="0.25">
      <c r="A24" t="s">
        <v>22</v>
      </c>
      <c r="B24" s="20">
        <v>18.100000000000001</v>
      </c>
      <c r="C24" s="20">
        <v>95.7</v>
      </c>
      <c r="D24" s="20">
        <v>9.9</v>
      </c>
      <c r="E24" s="20">
        <v>287.39999999999998</v>
      </c>
      <c r="F24" s="20">
        <v>118.91</v>
      </c>
      <c r="G24" s="20">
        <v>256.85000000000002</v>
      </c>
      <c r="H24" s="20">
        <v>947.73946153846146</v>
      </c>
      <c r="I24" s="20">
        <v>614.85</v>
      </c>
      <c r="J24" s="20">
        <v>224.99</v>
      </c>
      <c r="K24" s="20">
        <v>1722.2650000000001</v>
      </c>
      <c r="L24" s="20">
        <v>1043.8999999999999</v>
      </c>
      <c r="M24" s="20">
        <v>285</v>
      </c>
    </row>
    <row r="25" spans="1:15" x14ac:dyDescent="0.25">
      <c r="A25" t="s">
        <v>23</v>
      </c>
      <c r="B25" s="20">
        <v>18.100000000000001</v>
      </c>
      <c r="C25" s="20">
        <v>113.80000000000001</v>
      </c>
      <c r="D25" s="20">
        <v>47.200000000000017</v>
      </c>
      <c r="E25" s="20">
        <v>334.6</v>
      </c>
      <c r="F25" s="20">
        <v>435.40999999999997</v>
      </c>
      <c r="G25" s="20">
        <v>692.26</v>
      </c>
      <c r="H25" s="20">
        <v>1605.1894615384615</v>
      </c>
      <c r="I25" s="20">
        <v>1975.8794615384618</v>
      </c>
      <c r="J25" s="20">
        <v>1614.5494615384619</v>
      </c>
      <c r="K25" s="20">
        <v>2322.1050000000005</v>
      </c>
      <c r="L25" s="20">
        <v>3316.0050000000001</v>
      </c>
      <c r="M25" s="20">
        <v>3117.3249999999998</v>
      </c>
    </row>
    <row r="26" spans="1:15" x14ac:dyDescent="0.25">
      <c r="A26" t="s">
        <v>24</v>
      </c>
      <c r="B26" s="20">
        <v>1</v>
      </c>
      <c r="C26" s="148">
        <v>5</v>
      </c>
      <c r="D26" s="148">
        <v>2</v>
      </c>
      <c r="E26" s="148">
        <v>4</v>
      </c>
      <c r="F26" s="148">
        <v>7</v>
      </c>
      <c r="G26" s="148">
        <v>20</v>
      </c>
      <c r="H26" s="148">
        <v>23</v>
      </c>
      <c r="I26" s="148">
        <v>4</v>
      </c>
      <c r="J26" s="148">
        <v>7</v>
      </c>
      <c r="K26" s="148">
        <v>18</v>
      </c>
      <c r="L26" s="149">
        <v>7</v>
      </c>
      <c r="M26" s="149">
        <v>3</v>
      </c>
    </row>
    <row r="27" spans="1:15" x14ac:dyDescent="0.25">
      <c r="A27" t="s">
        <v>25</v>
      </c>
      <c r="B27" s="20">
        <v>1523</v>
      </c>
      <c r="C27" s="20">
        <v>2281</v>
      </c>
      <c r="D27" s="20">
        <v>2517</v>
      </c>
      <c r="E27" s="20">
        <v>2463</v>
      </c>
      <c r="F27" s="20">
        <v>3129</v>
      </c>
      <c r="G27" s="20">
        <v>3756</v>
      </c>
      <c r="H27" s="20">
        <v>3887</v>
      </c>
      <c r="I27" s="20">
        <v>3862</v>
      </c>
      <c r="J27" s="20">
        <v>4256</v>
      </c>
      <c r="K27" s="20">
        <v>4486</v>
      </c>
      <c r="L27" s="20">
        <v>3755</v>
      </c>
      <c r="M27" s="149">
        <v>3872</v>
      </c>
      <c r="O27" s="72"/>
    </row>
    <row r="28" spans="1:15" x14ac:dyDescent="0.25">
      <c r="A28" t="s">
        <v>26</v>
      </c>
      <c r="B28" s="20">
        <v>1218.4000000000001</v>
      </c>
      <c r="C28" s="20">
        <v>1824.8000000000002</v>
      </c>
      <c r="D28" s="20">
        <v>2013.6000000000001</v>
      </c>
      <c r="E28" s="20">
        <v>1970.4</v>
      </c>
      <c r="F28" s="20">
        <v>2503.2000000000003</v>
      </c>
      <c r="G28" s="20">
        <v>3004.8</v>
      </c>
      <c r="H28" s="20">
        <v>3109.6000000000004</v>
      </c>
      <c r="I28" s="20">
        <v>3089.6000000000004</v>
      </c>
      <c r="J28" s="20">
        <v>3404.8</v>
      </c>
      <c r="K28" s="20">
        <v>3588.8</v>
      </c>
      <c r="L28" s="20">
        <v>3004</v>
      </c>
      <c r="M28" s="20">
        <v>3097.6000000000004</v>
      </c>
    </row>
    <row r="30" spans="1:15" x14ac:dyDescent="0.25">
      <c r="A30" s="15" t="s">
        <v>27</v>
      </c>
      <c r="B30" s="16">
        <v>2010</v>
      </c>
      <c r="C30" s="16">
        <v>2011</v>
      </c>
      <c r="D30" s="16">
        <v>2012</v>
      </c>
      <c r="E30" s="16">
        <v>2013</v>
      </c>
      <c r="F30" s="16">
        <v>2014</v>
      </c>
      <c r="G30" s="16">
        <v>2015</v>
      </c>
      <c r="H30" s="16">
        <v>2016</v>
      </c>
      <c r="I30" s="16">
        <v>2017</v>
      </c>
      <c r="J30" s="16">
        <v>2018</v>
      </c>
      <c r="K30" s="16">
        <v>2019</v>
      </c>
      <c r="L30" s="17">
        <v>2020</v>
      </c>
      <c r="M30" s="17">
        <v>2021</v>
      </c>
    </row>
    <row r="31" spans="1:15" x14ac:dyDescent="0.25">
      <c r="A31" t="s">
        <v>22</v>
      </c>
      <c r="C31" s="19"/>
      <c r="D31" s="19"/>
      <c r="E31" s="19"/>
      <c r="F31" s="19"/>
      <c r="G31" s="19"/>
      <c r="H31" s="19"/>
      <c r="I31" s="19"/>
      <c r="J31" s="19"/>
      <c r="K31" s="151">
        <v>632.22</v>
      </c>
      <c r="L31" s="21">
        <v>343.27</v>
      </c>
      <c r="M31" s="21">
        <v>202.62</v>
      </c>
    </row>
    <row r="32" spans="1:15" x14ac:dyDescent="0.25">
      <c r="A32" t="s">
        <v>23</v>
      </c>
      <c r="C32" s="19"/>
      <c r="D32" s="19"/>
      <c r="E32" s="19"/>
      <c r="F32" s="19"/>
      <c r="G32" s="19"/>
      <c r="H32" s="19"/>
      <c r="I32" s="19"/>
      <c r="J32" s="19"/>
      <c r="K32" s="21">
        <v>632.22</v>
      </c>
      <c r="L32" s="21">
        <v>975.49</v>
      </c>
      <c r="M32" s="20">
        <v>1178.1099999999999</v>
      </c>
    </row>
    <row r="33" spans="1:13" x14ac:dyDescent="0.25">
      <c r="A33" t="s">
        <v>24</v>
      </c>
      <c r="C33" s="19"/>
      <c r="D33" s="19"/>
      <c r="E33" s="19"/>
      <c r="F33" s="19"/>
      <c r="G33" s="19"/>
      <c r="H33" s="19"/>
      <c r="I33" s="19"/>
      <c r="J33" s="19"/>
      <c r="K33" s="21">
        <v>1</v>
      </c>
      <c r="L33" s="21">
        <v>6</v>
      </c>
      <c r="M33" s="21">
        <v>6</v>
      </c>
    </row>
    <row r="34" spans="1:13" x14ac:dyDescent="0.25">
      <c r="A34" t="s">
        <v>28</v>
      </c>
      <c r="C34" s="19"/>
      <c r="D34" s="19"/>
      <c r="E34" s="19"/>
      <c r="F34" s="19"/>
      <c r="G34" s="19"/>
      <c r="H34" s="19"/>
      <c r="I34" s="19"/>
      <c r="J34" s="19"/>
      <c r="K34" s="20">
        <v>1128</v>
      </c>
      <c r="L34" s="20">
        <v>1332</v>
      </c>
      <c r="M34" s="20">
        <v>1313</v>
      </c>
    </row>
    <row r="35" spans="1:13" x14ac:dyDescent="0.25">
      <c r="A35" t="s">
        <v>29</v>
      </c>
      <c r="C35" s="19"/>
      <c r="D35" s="19"/>
      <c r="E35" s="19"/>
      <c r="F35" s="19"/>
      <c r="G35" s="19"/>
      <c r="H35" s="19"/>
      <c r="I35" s="19"/>
      <c r="J35" s="19"/>
      <c r="K35" s="20">
        <v>902</v>
      </c>
      <c r="L35" s="20">
        <v>1065.6000000000001</v>
      </c>
      <c r="M35" s="20">
        <f>M34*0.8</f>
        <v>1050.4000000000001</v>
      </c>
    </row>
    <row r="37" spans="1:13" x14ac:dyDescent="0.25">
      <c r="A37" s="15" t="s">
        <v>30</v>
      </c>
      <c r="B37" s="16">
        <v>2010</v>
      </c>
      <c r="C37" s="16">
        <v>2011</v>
      </c>
      <c r="D37" s="16">
        <v>2012</v>
      </c>
      <c r="E37" s="16">
        <v>2013</v>
      </c>
      <c r="F37" s="16">
        <v>2014</v>
      </c>
      <c r="G37" s="16">
        <v>2015</v>
      </c>
      <c r="H37" s="16">
        <v>2016</v>
      </c>
      <c r="I37" s="16">
        <v>2017</v>
      </c>
      <c r="J37" s="16">
        <v>2018</v>
      </c>
      <c r="K37" s="16">
        <v>2019</v>
      </c>
      <c r="L37" s="17">
        <v>2020</v>
      </c>
      <c r="M37" s="17">
        <v>2021</v>
      </c>
    </row>
    <row r="38" spans="1:13" x14ac:dyDescent="0.25">
      <c r="A38" t="s">
        <v>22</v>
      </c>
      <c r="C38" s="19"/>
      <c r="D38" s="19"/>
      <c r="E38" s="19"/>
      <c r="F38" s="19"/>
      <c r="G38" s="19"/>
      <c r="H38" s="19"/>
      <c r="I38" s="19"/>
      <c r="J38" s="19"/>
      <c r="K38" s="150">
        <v>625</v>
      </c>
      <c r="L38" s="21">
        <v>268.62</v>
      </c>
      <c r="M38" s="21">
        <v>260.89</v>
      </c>
    </row>
    <row r="39" spans="1:13" x14ac:dyDescent="0.25">
      <c r="A39" t="s">
        <v>23</v>
      </c>
      <c r="C39" s="19"/>
      <c r="D39" s="19"/>
      <c r="E39" s="19"/>
      <c r="F39" s="19"/>
      <c r="G39" s="19"/>
      <c r="H39" s="19"/>
      <c r="I39" s="19"/>
      <c r="J39" s="19"/>
      <c r="K39" s="20">
        <v>625</v>
      </c>
      <c r="L39" s="20">
        <v>893.62</v>
      </c>
      <c r="M39" s="20">
        <v>1154.51</v>
      </c>
    </row>
    <row r="40" spans="1:13" x14ac:dyDescent="0.25">
      <c r="A40" t="s">
        <v>24</v>
      </c>
      <c r="C40" s="19"/>
      <c r="D40" s="19"/>
      <c r="E40" s="19"/>
      <c r="F40" s="19"/>
      <c r="G40" s="19"/>
      <c r="H40" s="19"/>
      <c r="I40" s="19"/>
      <c r="J40" s="19"/>
      <c r="K40" s="20">
        <v>4</v>
      </c>
      <c r="L40" s="20">
        <v>6</v>
      </c>
      <c r="M40" s="20">
        <v>3</v>
      </c>
    </row>
    <row r="41" spans="1:13" x14ac:dyDescent="0.25">
      <c r="A41" t="s">
        <v>31</v>
      </c>
      <c r="C41" s="19"/>
      <c r="D41" s="19"/>
      <c r="E41" s="19"/>
      <c r="F41" s="19"/>
      <c r="G41" s="19"/>
      <c r="H41" s="19"/>
      <c r="I41" s="19"/>
      <c r="J41" s="19"/>
      <c r="K41" s="20">
        <v>808</v>
      </c>
      <c r="L41" s="20">
        <v>1332</v>
      </c>
      <c r="M41" s="20">
        <v>2253</v>
      </c>
    </row>
    <row r="42" spans="1:13" x14ac:dyDescent="0.25">
      <c r="A42" t="s">
        <v>32</v>
      </c>
      <c r="C42" s="19"/>
      <c r="D42" s="19"/>
      <c r="E42" s="19"/>
      <c r="F42" s="19"/>
      <c r="G42" s="19"/>
      <c r="H42" s="19"/>
      <c r="I42" s="19"/>
      <c r="J42" s="19"/>
      <c r="K42" s="20">
        <v>646.40000000000009</v>
      </c>
      <c r="L42" s="20">
        <v>1065.6000000000001</v>
      </c>
      <c r="M42" s="20">
        <f>M41*0.8</f>
        <v>1802.4</v>
      </c>
    </row>
    <row r="44" spans="1:13" ht="18.75" x14ac:dyDescent="0.3">
      <c r="A44" s="6" t="s">
        <v>48</v>
      </c>
    </row>
    <row r="45" spans="1:13" x14ac:dyDescent="0.25">
      <c r="A45" s="15" t="s">
        <v>49</v>
      </c>
      <c r="F45" s="15" t="s">
        <v>52</v>
      </c>
      <c r="J45" s="15" t="s">
        <v>53</v>
      </c>
    </row>
    <row r="46" spans="1:13" x14ac:dyDescent="0.25">
      <c r="A46" s="22" t="s">
        <v>51</v>
      </c>
      <c r="B46" s="86" t="s">
        <v>33</v>
      </c>
      <c r="F46" s="26" t="s">
        <v>51</v>
      </c>
      <c r="G46" s="26" t="s">
        <v>33</v>
      </c>
      <c r="J46" s="16" t="s">
        <v>51</v>
      </c>
      <c r="K46" s="22" t="s">
        <v>33</v>
      </c>
    </row>
    <row r="47" spans="1:13" x14ac:dyDescent="0.25">
      <c r="A47" s="23" t="s">
        <v>34</v>
      </c>
      <c r="B47" s="31">
        <v>107.7</v>
      </c>
      <c r="F47" s="27" t="s">
        <v>34</v>
      </c>
      <c r="G47" s="44">
        <v>101.14</v>
      </c>
      <c r="J47" s="11" t="s">
        <v>34</v>
      </c>
      <c r="K47" s="44">
        <v>177.4</v>
      </c>
    </row>
    <row r="48" spans="1:13" x14ac:dyDescent="0.25">
      <c r="A48" s="23" t="s">
        <v>35</v>
      </c>
      <c r="B48" s="31">
        <v>211.25000000000003</v>
      </c>
      <c r="F48" s="27" t="s">
        <v>36</v>
      </c>
      <c r="G48" s="44">
        <v>50</v>
      </c>
      <c r="J48" s="11" t="s">
        <v>36</v>
      </c>
      <c r="K48" s="44">
        <v>875</v>
      </c>
    </row>
    <row r="49" spans="1:11" x14ac:dyDescent="0.25">
      <c r="A49" s="23" t="s">
        <v>36</v>
      </c>
      <c r="B49" s="31">
        <v>1746.48</v>
      </c>
      <c r="F49" s="27" t="s">
        <v>39</v>
      </c>
      <c r="G49">
        <v>8.31</v>
      </c>
      <c r="J49" s="11" t="s">
        <v>43</v>
      </c>
      <c r="K49" s="44">
        <v>73.510000000000005</v>
      </c>
    </row>
    <row r="50" spans="1:11" x14ac:dyDescent="0.25">
      <c r="A50" s="23" t="s">
        <v>37</v>
      </c>
      <c r="B50" s="31">
        <v>88.72999999999999</v>
      </c>
      <c r="F50" s="27" t="s">
        <v>50</v>
      </c>
      <c r="G50" s="44">
        <v>1.5</v>
      </c>
      <c r="J50" s="11" t="s">
        <v>44</v>
      </c>
      <c r="K50" s="44">
        <v>1.71</v>
      </c>
    </row>
    <row r="51" spans="1:11" x14ac:dyDescent="0.25">
      <c r="A51" s="23" t="s">
        <v>38</v>
      </c>
      <c r="B51" s="31">
        <v>304.70946153846148</v>
      </c>
      <c r="F51" s="27" t="s">
        <v>44</v>
      </c>
      <c r="G51" s="44">
        <v>0.83</v>
      </c>
      <c r="J51" s="11" t="s">
        <v>45</v>
      </c>
      <c r="K51" s="44">
        <v>26.89</v>
      </c>
    </row>
    <row r="52" spans="1:11" x14ac:dyDescent="0.25">
      <c r="A52" s="23" t="s">
        <v>39</v>
      </c>
      <c r="B52" s="31">
        <v>245.34</v>
      </c>
      <c r="F52" s="27" t="s">
        <v>45</v>
      </c>
      <c r="G52" s="44">
        <v>1016.33</v>
      </c>
      <c r="J52" s="29" t="s">
        <v>47</v>
      </c>
      <c r="K52" s="153">
        <v>1154.5100000000002</v>
      </c>
    </row>
    <row r="53" spans="1:11" x14ac:dyDescent="0.25">
      <c r="A53" s="23" t="s">
        <v>40</v>
      </c>
      <c r="B53" s="31">
        <v>154.55000000000001</v>
      </c>
      <c r="F53" s="28" t="s">
        <v>47</v>
      </c>
      <c r="G53" s="153">
        <f>SUM(G47:G52)</f>
        <v>1178.1100000000001</v>
      </c>
    </row>
    <row r="54" spans="1:11" x14ac:dyDescent="0.25">
      <c r="A54" s="23" t="s">
        <v>41</v>
      </c>
      <c r="B54" s="31">
        <v>13.8</v>
      </c>
    </row>
    <row r="55" spans="1:11" x14ac:dyDescent="0.25">
      <c r="A55" s="23" t="s">
        <v>42</v>
      </c>
      <c r="B55" s="31">
        <v>8.5500000000000007</v>
      </c>
    </row>
    <row r="56" spans="1:11" x14ac:dyDescent="0.25">
      <c r="A56" s="23" t="s">
        <v>43</v>
      </c>
      <c r="B56" s="31">
        <v>572</v>
      </c>
    </row>
    <row r="57" spans="1:11" x14ac:dyDescent="0.25">
      <c r="A57" s="23" t="s">
        <v>44</v>
      </c>
      <c r="B57" s="31">
        <v>101.08</v>
      </c>
    </row>
    <row r="58" spans="1:11" x14ac:dyDescent="0.25">
      <c r="A58" s="23" t="s">
        <v>45</v>
      </c>
      <c r="B58" s="31">
        <v>2050.42</v>
      </c>
    </row>
    <row r="59" spans="1:11" x14ac:dyDescent="0.25">
      <c r="A59" s="23" t="s">
        <v>46</v>
      </c>
      <c r="B59" s="31">
        <v>21</v>
      </c>
    </row>
    <row r="60" spans="1:11" x14ac:dyDescent="0.25">
      <c r="A60" s="25" t="s">
        <v>47</v>
      </c>
      <c r="B60" s="152">
        <f>SUM(B47:B59)</f>
        <v>5625.6094615384627</v>
      </c>
    </row>
    <row r="63" spans="1:11" ht="18.75" x14ac:dyDescent="0.3">
      <c r="A63" s="6" t="s">
        <v>99</v>
      </c>
    </row>
    <row r="65" spans="1:16" x14ac:dyDescent="0.25">
      <c r="A65" s="15" t="s">
        <v>100</v>
      </c>
      <c r="B65" s="43">
        <v>2010</v>
      </c>
      <c r="C65" s="43">
        <v>2011</v>
      </c>
      <c r="D65" s="43">
        <v>2012</v>
      </c>
      <c r="E65" s="43">
        <v>2013</v>
      </c>
      <c r="F65" s="43">
        <v>2014</v>
      </c>
      <c r="G65" s="43">
        <v>2015</v>
      </c>
      <c r="H65" s="43">
        <v>2016</v>
      </c>
      <c r="I65" s="43">
        <v>2017</v>
      </c>
      <c r="J65" s="43">
        <v>2018</v>
      </c>
      <c r="K65" s="43">
        <v>2019</v>
      </c>
      <c r="L65" s="43">
        <v>2020</v>
      </c>
      <c r="M65" s="43">
        <v>2021</v>
      </c>
    </row>
    <row r="66" spans="1:16" x14ac:dyDescent="0.25">
      <c r="A66" t="s">
        <v>22</v>
      </c>
      <c r="B66" s="21">
        <v>76.7</v>
      </c>
      <c r="C66" s="21">
        <v>0</v>
      </c>
      <c r="D66" s="21">
        <v>0</v>
      </c>
      <c r="E66" s="21">
        <v>0</v>
      </c>
      <c r="F66" s="21">
        <v>0</v>
      </c>
      <c r="G66" s="21">
        <v>96.84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150">
        <v>630</v>
      </c>
    </row>
    <row r="67" spans="1:16" x14ac:dyDescent="0.25">
      <c r="A67" t="s">
        <v>23</v>
      </c>
      <c r="B67" s="21">
        <v>76.7</v>
      </c>
      <c r="C67" s="21">
        <v>76.7</v>
      </c>
      <c r="D67" s="21">
        <v>76.7</v>
      </c>
      <c r="E67" s="21">
        <v>0</v>
      </c>
      <c r="F67" s="21">
        <v>0</v>
      </c>
      <c r="G67" s="21">
        <v>96.84</v>
      </c>
      <c r="H67" s="21">
        <v>96.84</v>
      </c>
      <c r="I67" s="21">
        <v>96.84</v>
      </c>
      <c r="J67" s="21">
        <v>96.84</v>
      </c>
      <c r="K67" s="21">
        <v>96.84</v>
      </c>
      <c r="L67" s="21">
        <v>96.84</v>
      </c>
      <c r="M67" s="21">
        <v>726.84</v>
      </c>
    </row>
    <row r="68" spans="1:16" x14ac:dyDescent="0.25">
      <c r="A68" t="s">
        <v>101</v>
      </c>
      <c r="B68" s="21">
        <v>1</v>
      </c>
      <c r="C68" s="21">
        <v>0</v>
      </c>
      <c r="D68" s="21">
        <v>0</v>
      </c>
      <c r="E68" s="21">
        <v>0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6</v>
      </c>
    </row>
    <row r="69" spans="1:16" x14ac:dyDescent="0.25">
      <c r="A69" t="s">
        <v>102</v>
      </c>
      <c r="B69" s="21"/>
      <c r="C69" s="21"/>
      <c r="D69" s="21"/>
      <c r="E69" s="21"/>
      <c r="F69" s="21"/>
      <c r="G69" s="21"/>
      <c r="H69" s="21"/>
      <c r="I69" s="21"/>
      <c r="J69" s="150">
        <v>1050</v>
      </c>
      <c r="K69" s="150">
        <v>1212</v>
      </c>
      <c r="L69" s="21">
        <v>1278</v>
      </c>
      <c r="M69" s="21">
        <v>957</v>
      </c>
    </row>
    <row r="70" spans="1:16" x14ac:dyDescent="0.25">
      <c r="A70" t="s">
        <v>103</v>
      </c>
      <c r="B70" s="21"/>
      <c r="C70" s="21"/>
      <c r="D70" s="21"/>
      <c r="E70" s="21"/>
      <c r="F70" s="21"/>
      <c r="G70" s="21"/>
      <c r="H70" s="21"/>
      <c r="I70" s="21"/>
      <c r="J70" s="21">
        <v>788</v>
      </c>
      <c r="K70" s="21">
        <v>909</v>
      </c>
      <c r="L70" s="21">
        <v>959</v>
      </c>
      <c r="M70" s="21">
        <v>717.75</v>
      </c>
      <c r="P70" s="24"/>
    </row>
    <row r="72" spans="1:16" x14ac:dyDescent="0.25">
      <c r="A72" s="15" t="s">
        <v>104</v>
      </c>
      <c r="B72" s="43">
        <v>2010</v>
      </c>
      <c r="C72" s="43">
        <v>2011</v>
      </c>
      <c r="D72" s="43">
        <v>2012</v>
      </c>
      <c r="E72" s="43">
        <v>2013</v>
      </c>
      <c r="F72" s="43">
        <v>2014</v>
      </c>
      <c r="G72" s="43">
        <v>2015</v>
      </c>
      <c r="H72" s="43">
        <v>2016</v>
      </c>
      <c r="I72" s="43">
        <v>2017</v>
      </c>
      <c r="J72" s="43">
        <v>2018</v>
      </c>
      <c r="K72" s="43">
        <v>2019</v>
      </c>
      <c r="L72" s="43">
        <v>2020</v>
      </c>
      <c r="M72" s="43">
        <v>2021</v>
      </c>
    </row>
    <row r="73" spans="1:16" x14ac:dyDescent="0.25">
      <c r="A73" t="s">
        <v>22</v>
      </c>
      <c r="J73" s="21">
        <v>75.83</v>
      </c>
      <c r="K73" s="21">
        <v>0</v>
      </c>
      <c r="L73" s="21">
        <v>4.75</v>
      </c>
      <c r="M73" s="21">
        <v>256.62</v>
      </c>
    </row>
    <row r="74" spans="1:16" x14ac:dyDescent="0.25">
      <c r="A74" t="s">
        <v>23</v>
      </c>
      <c r="J74" s="21">
        <v>75.83</v>
      </c>
      <c r="K74" s="21">
        <v>75.83</v>
      </c>
      <c r="L74" s="21">
        <v>80.58</v>
      </c>
      <c r="M74" s="21">
        <v>337.2</v>
      </c>
    </row>
    <row r="75" spans="1:16" x14ac:dyDescent="0.25">
      <c r="A75" t="s">
        <v>101</v>
      </c>
      <c r="J75" s="21">
        <v>1</v>
      </c>
      <c r="K75" s="21">
        <v>0</v>
      </c>
      <c r="L75" s="21">
        <v>2</v>
      </c>
      <c r="M75" s="21">
        <v>8</v>
      </c>
    </row>
    <row r="76" spans="1:16" x14ac:dyDescent="0.25">
      <c r="A76" t="s">
        <v>105</v>
      </c>
      <c r="J76" s="21">
        <v>77.5</v>
      </c>
      <c r="K76" s="21">
        <v>372</v>
      </c>
      <c r="L76" s="21">
        <v>479</v>
      </c>
      <c r="M76" s="21">
        <v>471</v>
      </c>
    </row>
    <row r="77" spans="1:16" x14ac:dyDescent="0.25">
      <c r="A77" t="s">
        <v>106</v>
      </c>
      <c r="J77" s="21">
        <v>58</v>
      </c>
      <c r="K77" s="21">
        <v>279</v>
      </c>
      <c r="L77" s="21">
        <v>359.25</v>
      </c>
      <c r="M77" s="21">
        <v>353</v>
      </c>
    </row>
    <row r="79" spans="1:16" ht="18.75" x14ac:dyDescent="0.3">
      <c r="A79" s="6" t="s">
        <v>48</v>
      </c>
    </row>
    <row r="80" spans="1:16" ht="18.75" x14ac:dyDescent="0.3">
      <c r="A80" s="6"/>
    </row>
    <row r="81" spans="1:6" x14ac:dyDescent="0.25">
      <c r="A81" s="15" t="s">
        <v>107</v>
      </c>
      <c r="E81" s="15" t="s">
        <v>108</v>
      </c>
    </row>
    <row r="83" spans="1:6" x14ac:dyDescent="0.25">
      <c r="A83" s="22" t="s">
        <v>51</v>
      </c>
      <c r="B83" s="22" t="s">
        <v>33</v>
      </c>
      <c r="E83" s="16" t="s">
        <v>51</v>
      </c>
      <c r="F83" s="22" t="s">
        <v>33</v>
      </c>
    </row>
    <row r="84" spans="1:6" x14ac:dyDescent="0.25">
      <c r="A84" s="23" t="s">
        <v>36</v>
      </c>
      <c r="B84" s="31">
        <v>630</v>
      </c>
      <c r="E84" s="11" t="s">
        <v>36</v>
      </c>
      <c r="F84" s="31">
        <v>200</v>
      </c>
    </row>
    <row r="85" spans="1:6" x14ac:dyDescent="0.25">
      <c r="A85" s="23" t="s">
        <v>50</v>
      </c>
      <c r="B85" s="31">
        <v>96.84</v>
      </c>
      <c r="E85" s="11" t="s">
        <v>50</v>
      </c>
      <c r="F85" s="31">
        <v>3.31</v>
      </c>
    </row>
    <row r="86" spans="1:6" x14ac:dyDescent="0.25">
      <c r="A86" s="23" t="s">
        <v>46</v>
      </c>
      <c r="B86" s="31">
        <v>76.7</v>
      </c>
      <c r="E86" s="11" t="s">
        <v>109</v>
      </c>
      <c r="F86" s="31">
        <v>77.959999999999994</v>
      </c>
    </row>
    <row r="87" spans="1:6" x14ac:dyDescent="0.25">
      <c r="A87" s="29" t="s">
        <v>47</v>
      </c>
      <c r="B87" s="152">
        <v>803.54000000000008</v>
      </c>
      <c r="E87" s="11" t="s">
        <v>44</v>
      </c>
      <c r="F87" s="31">
        <v>3.88</v>
      </c>
    </row>
    <row r="88" spans="1:6" x14ac:dyDescent="0.25">
      <c r="E88" s="11" t="s">
        <v>45</v>
      </c>
      <c r="F88" s="31">
        <v>49.4</v>
      </c>
    </row>
    <row r="89" spans="1:6" x14ac:dyDescent="0.25">
      <c r="E89" s="29" t="s">
        <v>47</v>
      </c>
      <c r="F89" s="152">
        <v>334.54999999999995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  <pageSetUpPr autoPageBreaks="0"/>
  </sheetPr>
  <dimension ref="A1:M106"/>
  <sheetViews>
    <sheetView topLeftCell="A45" workbookViewId="0">
      <selection activeCell="F11" sqref="F11"/>
    </sheetView>
  </sheetViews>
  <sheetFormatPr defaultRowHeight="15" x14ac:dyDescent="0.25"/>
  <cols>
    <col min="1" max="1" width="55.42578125" bestFit="1" customWidth="1"/>
    <col min="2" max="2" width="35.5703125" bestFit="1" customWidth="1"/>
    <col min="3" max="3" width="36.7109375" bestFit="1" customWidth="1"/>
    <col min="4" max="4" width="11.5703125" customWidth="1"/>
    <col min="5" max="5" width="12.42578125" customWidth="1"/>
    <col min="6" max="6" width="10.7109375" customWidth="1"/>
    <col min="10" max="10" width="9.5703125" bestFit="1" customWidth="1"/>
    <col min="13" max="13" width="9.5703125" bestFit="1" customWidth="1"/>
  </cols>
  <sheetData>
    <row r="1" spans="1:9" ht="18.75" x14ac:dyDescent="0.3">
      <c r="A1" s="6" t="s">
        <v>56</v>
      </c>
      <c r="E1" s="163" t="s">
        <v>54</v>
      </c>
      <c r="F1" s="164"/>
      <c r="G1" s="164"/>
      <c r="H1" s="164"/>
      <c r="I1" s="164"/>
    </row>
    <row r="2" spans="1:9" x14ac:dyDescent="0.25">
      <c r="A2" s="7" t="s">
        <v>2</v>
      </c>
    </row>
    <row r="4" spans="1:9" ht="18.75" x14ac:dyDescent="0.3">
      <c r="A4" s="6" t="s">
        <v>164</v>
      </c>
    </row>
    <row r="5" spans="1:9" ht="18.75" x14ac:dyDescent="0.3">
      <c r="A5" s="6"/>
    </row>
    <row r="6" spans="1:9" x14ac:dyDescent="0.25">
      <c r="A6" s="42" t="s">
        <v>229</v>
      </c>
      <c r="B6" s="42" t="s">
        <v>95</v>
      </c>
      <c r="C6" s="42" t="s">
        <v>96</v>
      </c>
    </row>
    <row r="7" spans="1:9" x14ac:dyDescent="0.25">
      <c r="A7" s="11" t="s">
        <v>165</v>
      </c>
      <c r="B7" s="31">
        <v>777618586.55999994</v>
      </c>
      <c r="C7" s="31">
        <v>1905828075.1999996</v>
      </c>
    </row>
    <row r="8" spans="1:9" x14ac:dyDescent="0.25">
      <c r="A8" s="11" t="s">
        <v>166</v>
      </c>
      <c r="B8" s="31">
        <v>157183853.13</v>
      </c>
      <c r="C8" s="31">
        <v>971024931.33999991</v>
      </c>
    </row>
    <row r="9" spans="1:9" x14ac:dyDescent="0.25">
      <c r="A9" s="191" t="s">
        <v>478</v>
      </c>
      <c r="B9" s="31">
        <v>2293332137.1999998</v>
      </c>
      <c r="C9" s="31">
        <v>663436975.32999992</v>
      </c>
      <c r="F9" s="24"/>
    </row>
    <row r="10" spans="1:9" x14ac:dyDescent="0.25">
      <c r="A10" s="11" t="s">
        <v>168</v>
      </c>
      <c r="B10" s="31">
        <v>63061483.600000001</v>
      </c>
      <c r="C10" s="31">
        <v>57237786.709999993</v>
      </c>
      <c r="E10" s="24"/>
      <c r="F10" s="24"/>
    </row>
    <row r="11" spans="1:9" x14ac:dyDescent="0.25">
      <c r="A11" s="11" t="s">
        <v>169</v>
      </c>
      <c r="B11" s="31">
        <v>1067881648.17</v>
      </c>
      <c r="C11" s="31">
        <v>274780132.82999998</v>
      </c>
      <c r="E11" s="24"/>
    </row>
    <row r="12" spans="1:9" x14ac:dyDescent="0.25">
      <c r="A12" s="32" t="s">
        <v>47</v>
      </c>
      <c r="B12" s="34">
        <v>4359077708.6599998</v>
      </c>
      <c r="C12" s="34">
        <v>3872307901.4099994</v>
      </c>
    </row>
    <row r="14" spans="1:9" ht="18.75" x14ac:dyDescent="0.3">
      <c r="A14" s="35" t="s">
        <v>357</v>
      </c>
    </row>
    <row r="16" spans="1:9" x14ac:dyDescent="0.25">
      <c r="A16" s="42" t="s">
        <v>119</v>
      </c>
      <c r="B16" s="42" t="s">
        <v>95</v>
      </c>
      <c r="C16" s="42" t="s">
        <v>96</v>
      </c>
    </row>
    <row r="17" spans="1:3" x14ac:dyDescent="0.25">
      <c r="A17" s="11" t="s">
        <v>62</v>
      </c>
      <c r="B17" s="31">
        <v>343224350.65000004</v>
      </c>
      <c r="C17" s="31">
        <v>873008193.06999993</v>
      </c>
    </row>
    <row r="18" spans="1:3" x14ac:dyDescent="0.25">
      <c r="A18" s="11" t="s">
        <v>67</v>
      </c>
      <c r="B18" s="31">
        <v>1141812534.77</v>
      </c>
      <c r="C18" s="31">
        <v>608854603.1400001</v>
      </c>
    </row>
    <row r="19" spans="1:3" x14ac:dyDescent="0.25">
      <c r="A19" s="11" t="s">
        <v>63</v>
      </c>
      <c r="B19" s="31">
        <v>259207143.20000005</v>
      </c>
      <c r="C19" s="31">
        <v>416311159.39999992</v>
      </c>
    </row>
    <row r="20" spans="1:3" x14ac:dyDescent="0.25">
      <c r="A20" s="11" t="s">
        <v>64</v>
      </c>
      <c r="B20" s="31">
        <v>679657750.53999996</v>
      </c>
      <c r="C20" s="31">
        <v>264742018.52000001</v>
      </c>
    </row>
    <row r="21" spans="1:3" x14ac:dyDescent="0.25">
      <c r="A21" s="11" t="s">
        <v>140</v>
      </c>
      <c r="B21" s="31">
        <v>101865339.3</v>
      </c>
      <c r="C21" s="31">
        <v>240817902.57000005</v>
      </c>
    </row>
    <row r="22" spans="1:3" x14ac:dyDescent="0.25">
      <c r="A22" s="11" t="s">
        <v>170</v>
      </c>
      <c r="B22" s="31">
        <v>0</v>
      </c>
      <c r="C22" s="31">
        <v>163082500</v>
      </c>
    </row>
    <row r="23" spans="1:3" x14ac:dyDescent="0.25">
      <c r="A23" s="11" t="s">
        <v>68</v>
      </c>
      <c r="B23" s="31">
        <v>10330402.92</v>
      </c>
      <c r="C23" s="31">
        <v>159521891.86999997</v>
      </c>
    </row>
    <row r="24" spans="1:3" x14ac:dyDescent="0.25">
      <c r="A24" s="11" t="s">
        <v>132</v>
      </c>
      <c r="B24" s="31">
        <v>211146916.92000002</v>
      </c>
      <c r="C24" s="31">
        <v>154243028.08000001</v>
      </c>
    </row>
    <row r="25" spans="1:3" x14ac:dyDescent="0.25">
      <c r="A25" s="11" t="s">
        <v>138</v>
      </c>
      <c r="B25" s="31">
        <v>26042224.390000001</v>
      </c>
      <c r="C25" s="31">
        <v>110060285.18000001</v>
      </c>
    </row>
    <row r="26" spans="1:3" x14ac:dyDescent="0.25">
      <c r="A26" s="11" t="s">
        <v>133</v>
      </c>
      <c r="B26" s="31">
        <v>112900285.60000001</v>
      </c>
      <c r="C26" s="31">
        <v>96525038.479999989</v>
      </c>
    </row>
    <row r="27" spans="1:3" x14ac:dyDescent="0.25">
      <c r="A27" s="11" t="s">
        <v>134</v>
      </c>
      <c r="B27" s="31">
        <v>137247810.84</v>
      </c>
      <c r="C27" s="31">
        <v>92398282.900000006</v>
      </c>
    </row>
    <row r="28" spans="1:3" x14ac:dyDescent="0.25">
      <c r="A28" s="11" t="s">
        <v>66</v>
      </c>
      <c r="B28" s="31">
        <v>426283514.82999998</v>
      </c>
      <c r="C28" s="31">
        <v>68457419.760000005</v>
      </c>
    </row>
    <row r="29" spans="1:3" x14ac:dyDescent="0.25">
      <c r="A29" s="11" t="s">
        <v>78</v>
      </c>
      <c r="B29" s="31">
        <v>80929565.659999996</v>
      </c>
      <c r="C29" s="31">
        <v>63047768.860000007</v>
      </c>
    </row>
    <row r="30" spans="1:3" x14ac:dyDescent="0.25">
      <c r="A30" s="11" t="s">
        <v>65</v>
      </c>
      <c r="B30" s="31">
        <v>155437912</v>
      </c>
      <c r="C30" s="31">
        <v>60237391.359999999</v>
      </c>
    </row>
    <row r="31" spans="1:3" x14ac:dyDescent="0.25">
      <c r="A31" s="11" t="s">
        <v>73</v>
      </c>
      <c r="B31" s="31">
        <v>7649512.2599999998</v>
      </c>
      <c r="C31" s="31">
        <v>59478551.329999998</v>
      </c>
    </row>
    <row r="32" spans="1:3" x14ac:dyDescent="0.25">
      <c r="A32" s="11" t="s">
        <v>74</v>
      </c>
      <c r="B32" s="31">
        <v>25844185.899999999</v>
      </c>
      <c r="C32" s="31">
        <v>54839007.600000001</v>
      </c>
    </row>
    <row r="33" spans="1:3" x14ac:dyDescent="0.25">
      <c r="A33" s="11" t="s">
        <v>75</v>
      </c>
      <c r="B33" s="31">
        <v>9721322.2699999996</v>
      </c>
      <c r="C33" s="31">
        <v>53400723.759999998</v>
      </c>
    </row>
    <row r="34" spans="1:3" x14ac:dyDescent="0.25">
      <c r="A34" s="11" t="s">
        <v>171</v>
      </c>
      <c r="B34" s="31">
        <v>0.27</v>
      </c>
      <c r="C34" s="31">
        <v>48958955.519999996</v>
      </c>
    </row>
    <row r="35" spans="1:3" x14ac:dyDescent="0.25">
      <c r="A35" s="11" t="s">
        <v>77</v>
      </c>
      <c r="B35" s="31">
        <v>105162131.89000002</v>
      </c>
      <c r="C35" s="31">
        <v>43475382.589999996</v>
      </c>
    </row>
    <row r="36" spans="1:3" x14ac:dyDescent="0.25">
      <c r="A36" s="11" t="s">
        <v>72</v>
      </c>
      <c r="B36" s="31">
        <v>301232392.85000002</v>
      </c>
      <c r="C36" s="31">
        <v>42913080.280000001</v>
      </c>
    </row>
    <row r="37" spans="1:3" x14ac:dyDescent="0.25">
      <c r="A37" s="11" t="s">
        <v>76</v>
      </c>
      <c r="B37" s="31">
        <v>36098654.780000001</v>
      </c>
      <c r="C37" s="31">
        <v>39746376.019999996</v>
      </c>
    </row>
    <row r="38" spans="1:3" x14ac:dyDescent="0.25">
      <c r="A38" s="11" t="s">
        <v>136</v>
      </c>
      <c r="B38" s="31">
        <v>49293469.189999998</v>
      </c>
      <c r="C38" s="31">
        <v>39106055.5</v>
      </c>
    </row>
    <row r="39" spans="1:3" x14ac:dyDescent="0.25">
      <c r="A39" s="11" t="s">
        <v>69</v>
      </c>
      <c r="B39" s="31">
        <v>0</v>
      </c>
      <c r="C39" s="31">
        <v>27542011.309999999</v>
      </c>
    </row>
    <row r="40" spans="1:3" x14ac:dyDescent="0.25">
      <c r="A40" s="11" t="s">
        <v>71</v>
      </c>
      <c r="B40" s="31">
        <v>27416383</v>
      </c>
      <c r="C40" s="31">
        <v>19881279.600000001</v>
      </c>
    </row>
    <row r="41" spans="1:3" x14ac:dyDescent="0.25">
      <c r="A41" s="11" t="s">
        <v>172</v>
      </c>
      <c r="B41" s="31">
        <v>0</v>
      </c>
      <c r="C41" s="31">
        <v>16000000</v>
      </c>
    </row>
    <row r="42" spans="1:3" x14ac:dyDescent="0.25">
      <c r="A42" s="11" t="s">
        <v>173</v>
      </c>
      <c r="B42" s="31">
        <v>0</v>
      </c>
      <c r="C42" s="31">
        <v>11600000</v>
      </c>
    </row>
    <row r="43" spans="1:3" x14ac:dyDescent="0.25">
      <c r="A43" s="11" t="s">
        <v>139</v>
      </c>
      <c r="B43" s="31">
        <v>13608235.84</v>
      </c>
      <c r="C43" s="31">
        <v>11388685.509999998</v>
      </c>
    </row>
    <row r="44" spans="1:3" x14ac:dyDescent="0.25">
      <c r="A44" s="11" t="s">
        <v>70</v>
      </c>
      <c r="B44" s="31">
        <v>43696128.840000004</v>
      </c>
      <c r="C44" s="31">
        <v>11074251.209999999</v>
      </c>
    </row>
    <row r="45" spans="1:3" x14ac:dyDescent="0.25">
      <c r="A45" s="11" t="s">
        <v>135</v>
      </c>
      <c r="B45" s="31">
        <v>24675396.550000001</v>
      </c>
      <c r="C45" s="31">
        <v>7387664.0399999991</v>
      </c>
    </row>
    <row r="46" spans="1:3" x14ac:dyDescent="0.25">
      <c r="A46" s="11" t="s">
        <v>174</v>
      </c>
      <c r="B46" s="31">
        <v>0.23</v>
      </c>
      <c r="C46" s="31">
        <v>6356205.5599999996</v>
      </c>
    </row>
    <row r="47" spans="1:3" x14ac:dyDescent="0.25">
      <c r="A47" s="11" t="s">
        <v>137</v>
      </c>
      <c r="B47" s="31">
        <v>28594143.170000002</v>
      </c>
      <c r="C47" s="31">
        <v>3724744.77</v>
      </c>
    </row>
    <row r="48" spans="1:3" x14ac:dyDescent="0.25">
      <c r="A48" s="11" t="s">
        <v>175</v>
      </c>
      <c r="B48" s="31">
        <v>0</v>
      </c>
      <c r="C48" s="31">
        <v>2142857.16</v>
      </c>
    </row>
    <row r="49" spans="1:3" x14ac:dyDescent="0.25">
      <c r="A49" s="11" t="s">
        <v>176</v>
      </c>
      <c r="B49" s="31">
        <v>0</v>
      </c>
      <c r="C49" s="31">
        <v>1703835.54</v>
      </c>
    </row>
    <row r="50" spans="1:3" x14ac:dyDescent="0.25">
      <c r="A50" s="11" t="s">
        <v>177</v>
      </c>
      <c r="B50" s="31">
        <v>0</v>
      </c>
      <c r="C50" s="31">
        <v>280750.92</v>
      </c>
    </row>
    <row r="51" spans="1:3" x14ac:dyDescent="0.25">
      <c r="A51" s="32" t="s">
        <v>47</v>
      </c>
      <c r="B51" s="34">
        <v>4359077708.6599998</v>
      </c>
      <c r="C51" s="34">
        <v>3872307901.4100003</v>
      </c>
    </row>
    <row r="53" spans="1:3" ht="18.75" x14ac:dyDescent="0.3">
      <c r="A53" s="35" t="s">
        <v>460</v>
      </c>
    </row>
    <row r="55" spans="1:3" x14ac:dyDescent="0.25">
      <c r="A55" s="42" t="s">
        <v>98</v>
      </c>
      <c r="B55" s="42" t="s">
        <v>95</v>
      </c>
      <c r="C55" s="42" t="s">
        <v>96</v>
      </c>
    </row>
    <row r="56" spans="1:3" x14ac:dyDescent="0.25">
      <c r="A56" s="11" t="s">
        <v>178</v>
      </c>
      <c r="B56" s="31">
        <v>769101235.19999993</v>
      </c>
      <c r="C56" s="31">
        <v>1860661408.5299995</v>
      </c>
    </row>
    <row r="57" spans="1:3" x14ac:dyDescent="0.25">
      <c r="A57" s="11" t="s">
        <v>179</v>
      </c>
      <c r="B57" s="31">
        <v>2494633689.5099998</v>
      </c>
      <c r="C57" s="31">
        <v>880442945.16999972</v>
      </c>
    </row>
    <row r="58" spans="1:3" x14ac:dyDescent="0.25">
      <c r="A58" s="11" t="s">
        <v>180</v>
      </c>
      <c r="B58" s="31">
        <v>101453853.11</v>
      </c>
      <c r="C58" s="31">
        <v>704511063.59000015</v>
      </c>
    </row>
    <row r="59" spans="1:3" x14ac:dyDescent="0.25">
      <c r="A59" s="11" t="s">
        <v>181</v>
      </c>
      <c r="B59" s="31">
        <v>10000000</v>
      </c>
      <c r="C59" s="31">
        <v>131967707.09</v>
      </c>
    </row>
    <row r="60" spans="1:3" x14ac:dyDescent="0.25">
      <c r="A60" s="11" t="s">
        <v>147</v>
      </c>
      <c r="B60" s="31">
        <v>933741579.46000004</v>
      </c>
      <c r="C60" s="31">
        <v>122477210.52999999</v>
      </c>
    </row>
    <row r="61" spans="1:3" x14ac:dyDescent="0.25">
      <c r="A61" s="11" t="s">
        <v>182</v>
      </c>
      <c r="B61" s="31">
        <v>10000000.02</v>
      </c>
      <c r="C61" s="31">
        <v>78318675.660000011</v>
      </c>
    </row>
    <row r="62" spans="1:3" x14ac:dyDescent="0.25">
      <c r="A62" s="11" t="s">
        <v>183</v>
      </c>
      <c r="B62" s="31">
        <v>12217351.359999999</v>
      </c>
      <c r="C62" s="31">
        <v>57720248.219999999</v>
      </c>
    </row>
    <row r="63" spans="1:3" x14ac:dyDescent="0.25">
      <c r="A63" s="11" t="s">
        <v>184</v>
      </c>
      <c r="B63" s="31">
        <v>27930000</v>
      </c>
      <c r="C63" s="31">
        <v>34070000</v>
      </c>
    </row>
    <row r="64" spans="1:3" x14ac:dyDescent="0.25">
      <c r="A64" s="11" t="s">
        <v>185</v>
      </c>
      <c r="B64" s="31">
        <v>0</v>
      </c>
      <c r="C64" s="31">
        <v>2138642.62</v>
      </c>
    </row>
    <row r="65" spans="1:13" x14ac:dyDescent="0.25">
      <c r="A65" s="32" t="s">
        <v>47</v>
      </c>
      <c r="B65" s="34">
        <v>4359077708.6599998</v>
      </c>
      <c r="C65" s="34">
        <v>3872307901.4099994</v>
      </c>
      <c r="F65" s="24"/>
    </row>
    <row r="67" spans="1:13" ht="18.75" x14ac:dyDescent="0.3">
      <c r="A67" s="35" t="s">
        <v>186</v>
      </c>
    </row>
    <row r="69" spans="1:13" x14ac:dyDescent="0.25">
      <c r="A69" s="66"/>
      <c r="B69" s="67">
        <v>41609</v>
      </c>
      <c r="C69" s="67">
        <v>41974</v>
      </c>
      <c r="D69" s="67">
        <v>42339</v>
      </c>
      <c r="E69" s="67">
        <v>42705</v>
      </c>
      <c r="F69" s="67">
        <v>43070</v>
      </c>
      <c r="G69" s="67">
        <v>43435</v>
      </c>
      <c r="H69" s="67">
        <v>43800</v>
      </c>
      <c r="I69" s="68">
        <v>44166</v>
      </c>
      <c r="J69" s="68">
        <v>44531</v>
      </c>
    </row>
    <row r="70" spans="1:13" x14ac:dyDescent="0.25">
      <c r="A70" s="66" t="s">
        <v>230</v>
      </c>
      <c r="B70" s="69">
        <v>4099.16</v>
      </c>
      <c r="C70" s="69">
        <v>5282.85</v>
      </c>
      <c r="D70" s="69">
        <v>5858.6235084099999</v>
      </c>
      <c r="E70" s="69">
        <v>6073.842798059999</v>
      </c>
      <c r="F70" s="69">
        <v>7612.1998872899994</v>
      </c>
      <c r="G70" s="69">
        <v>8004</v>
      </c>
      <c r="H70" s="69">
        <v>8257</v>
      </c>
      <c r="I70" s="69">
        <v>7418</v>
      </c>
      <c r="J70" s="69">
        <v>8231</v>
      </c>
    </row>
    <row r="71" spans="1:13" x14ac:dyDescent="0.25">
      <c r="A71" s="66" t="s">
        <v>25</v>
      </c>
      <c r="B71" s="69">
        <v>2463</v>
      </c>
      <c r="C71" s="69">
        <v>3129</v>
      </c>
      <c r="D71" s="69">
        <v>3756</v>
      </c>
      <c r="E71" s="69">
        <v>3887</v>
      </c>
      <c r="F71" s="69">
        <v>3862</v>
      </c>
      <c r="G71" s="69">
        <v>4256</v>
      </c>
      <c r="H71" s="69">
        <v>4486</v>
      </c>
      <c r="I71" s="69">
        <v>3755</v>
      </c>
      <c r="J71" s="69">
        <v>3872</v>
      </c>
    </row>
    <row r="72" spans="1:13" x14ac:dyDescent="0.25">
      <c r="A72" s="66" t="s">
        <v>231</v>
      </c>
      <c r="B72" s="69">
        <v>334.6</v>
      </c>
      <c r="C72" s="69">
        <v>435.40999999999997</v>
      </c>
      <c r="D72" s="69">
        <v>692.26</v>
      </c>
      <c r="E72" s="69">
        <v>1605.1894615384615</v>
      </c>
      <c r="F72" s="69">
        <v>1975.8794615384618</v>
      </c>
      <c r="G72" s="69">
        <v>1614.5494615384619</v>
      </c>
      <c r="H72" s="69">
        <v>2322.1050000000005</v>
      </c>
      <c r="I72" s="70">
        <v>3316.0050000000001</v>
      </c>
      <c r="J72" s="70">
        <v>3117.3249999999998</v>
      </c>
      <c r="M72" s="24"/>
    </row>
    <row r="73" spans="1:13" x14ac:dyDescent="0.25">
      <c r="A73" s="66" t="s">
        <v>26</v>
      </c>
      <c r="B73" s="69">
        <f t="shared" ref="B73:J73" si="0">0.8*B71</f>
        <v>1970.4</v>
      </c>
      <c r="C73" s="69">
        <f t="shared" si="0"/>
        <v>2503.2000000000003</v>
      </c>
      <c r="D73" s="69">
        <f t="shared" si="0"/>
        <v>3004.8</v>
      </c>
      <c r="E73" s="69">
        <f t="shared" si="0"/>
        <v>3109.6000000000004</v>
      </c>
      <c r="F73" s="69">
        <f t="shared" si="0"/>
        <v>3089.6000000000004</v>
      </c>
      <c r="G73" s="69">
        <f t="shared" si="0"/>
        <v>3404.8</v>
      </c>
      <c r="H73" s="69">
        <f t="shared" si="0"/>
        <v>3588.8</v>
      </c>
      <c r="I73" s="69">
        <f t="shared" si="0"/>
        <v>3004</v>
      </c>
      <c r="J73" s="69">
        <f t="shared" si="0"/>
        <v>3097.6000000000004</v>
      </c>
    </row>
    <row r="74" spans="1:13" x14ac:dyDescent="0.25">
      <c r="A74" s="66" t="s">
        <v>187</v>
      </c>
      <c r="B74" s="71">
        <f t="shared" ref="B74:J74" si="1">B72/B71</f>
        <v>0.13585058871295169</v>
      </c>
      <c r="C74" s="71">
        <f t="shared" si="1"/>
        <v>0.13915308405241289</v>
      </c>
      <c r="D74" s="71">
        <f t="shared" si="1"/>
        <v>0.18430777422790201</v>
      </c>
      <c r="E74" s="71">
        <f t="shared" si="1"/>
        <v>0.41296358670914884</v>
      </c>
      <c r="F74" s="71">
        <f t="shared" si="1"/>
        <v>0.51162078237660846</v>
      </c>
      <c r="G74" s="71">
        <f t="shared" si="1"/>
        <v>0.3793584261133604</v>
      </c>
      <c r="H74" s="71">
        <f t="shared" si="1"/>
        <v>0.51763374944271079</v>
      </c>
      <c r="I74" s="71">
        <f t="shared" si="1"/>
        <v>0.88309054593874836</v>
      </c>
      <c r="J74" s="71">
        <f t="shared" si="1"/>
        <v>0.80509426652892557</v>
      </c>
    </row>
    <row r="76" spans="1:13" ht="18.75" x14ac:dyDescent="0.3">
      <c r="A76" s="35" t="s">
        <v>188</v>
      </c>
    </row>
    <row r="77" spans="1:13" ht="18.75" x14ac:dyDescent="0.3">
      <c r="A77" s="35"/>
    </row>
    <row r="78" spans="1:13" x14ac:dyDescent="0.25">
      <c r="A78" s="42" t="s">
        <v>229</v>
      </c>
      <c r="B78" s="42" t="s">
        <v>117</v>
      </c>
    </row>
    <row r="79" spans="1:13" x14ac:dyDescent="0.25">
      <c r="A79" s="110" t="s">
        <v>165</v>
      </c>
      <c r="B79" s="114">
        <v>2683446661.7599993</v>
      </c>
    </row>
    <row r="80" spans="1:13" x14ac:dyDescent="0.25">
      <c r="A80" s="49" t="s">
        <v>338</v>
      </c>
      <c r="B80" s="31">
        <v>1554185848.6199994</v>
      </c>
    </row>
    <row r="81" spans="1:2" x14ac:dyDescent="0.25">
      <c r="A81" s="49" t="s">
        <v>406</v>
      </c>
      <c r="B81" s="31">
        <v>1129260813.1400001</v>
      </c>
    </row>
    <row r="82" spans="1:2" x14ac:dyDescent="0.25">
      <c r="A82" s="110" t="s">
        <v>166</v>
      </c>
      <c r="B82" s="114">
        <v>1128208784.47</v>
      </c>
    </row>
    <row r="83" spans="1:2" x14ac:dyDescent="0.25">
      <c r="A83" s="49" t="s">
        <v>338</v>
      </c>
      <c r="B83" s="31">
        <v>687084500.03000009</v>
      </c>
    </row>
    <row r="84" spans="1:2" x14ac:dyDescent="0.25">
      <c r="A84" s="49" t="s">
        <v>406</v>
      </c>
      <c r="B84" s="31">
        <v>441124284.44</v>
      </c>
    </row>
    <row r="85" spans="1:2" x14ac:dyDescent="0.25">
      <c r="A85" s="110" t="s">
        <v>167</v>
      </c>
      <c r="B85" s="114">
        <v>2956769112.5300002</v>
      </c>
    </row>
    <row r="86" spans="1:2" x14ac:dyDescent="0.25">
      <c r="A86" s="49" t="s">
        <v>338</v>
      </c>
      <c r="B86" s="31">
        <v>1033299624.01</v>
      </c>
    </row>
    <row r="87" spans="1:2" x14ac:dyDescent="0.25">
      <c r="A87" s="49" t="s">
        <v>406</v>
      </c>
      <c r="B87" s="31">
        <v>1923469488.5200002</v>
      </c>
    </row>
    <row r="88" spans="1:2" x14ac:dyDescent="0.25">
      <c r="A88" s="110" t="s">
        <v>168</v>
      </c>
      <c r="B88" s="114">
        <v>120299270.31</v>
      </c>
    </row>
    <row r="89" spans="1:2" x14ac:dyDescent="0.25">
      <c r="A89" s="49" t="s">
        <v>338</v>
      </c>
      <c r="B89" s="31">
        <v>64474450.879999995</v>
      </c>
    </row>
    <row r="90" spans="1:2" x14ac:dyDescent="0.25">
      <c r="A90" s="49" t="s">
        <v>406</v>
      </c>
      <c r="B90" s="31">
        <v>55824819.43</v>
      </c>
    </row>
    <row r="91" spans="1:2" x14ac:dyDescent="0.25">
      <c r="A91" s="110" t="s">
        <v>169</v>
      </c>
      <c r="B91" s="114">
        <v>1342661780.9999998</v>
      </c>
    </row>
    <row r="92" spans="1:2" x14ac:dyDescent="0.25">
      <c r="A92" s="49" t="s">
        <v>338</v>
      </c>
      <c r="B92" s="31">
        <v>497558375.22999984</v>
      </c>
    </row>
    <row r="93" spans="1:2" x14ac:dyDescent="0.25">
      <c r="A93" s="49" t="s">
        <v>406</v>
      </c>
      <c r="B93" s="31">
        <v>845103405.76999998</v>
      </c>
    </row>
    <row r="94" spans="1:2" x14ac:dyDescent="0.25">
      <c r="A94" s="107" t="s">
        <v>47</v>
      </c>
      <c r="B94" s="115">
        <v>8231385610.0699997</v>
      </c>
    </row>
    <row r="95" spans="1:2" x14ac:dyDescent="0.25">
      <c r="A95" s="112"/>
      <c r="B95" s="113"/>
    </row>
    <row r="96" spans="1:2" ht="18.75" x14ac:dyDescent="0.3">
      <c r="A96" s="35" t="s">
        <v>189</v>
      </c>
    </row>
    <row r="98" spans="1:3" ht="15.75" x14ac:dyDescent="0.25">
      <c r="A98" s="37" t="s">
        <v>88</v>
      </c>
      <c r="B98">
        <v>3.87</v>
      </c>
      <c r="C98" s="38" t="s">
        <v>191</v>
      </c>
    </row>
    <row r="99" spans="1:3" ht="15.75" x14ac:dyDescent="0.25">
      <c r="A99" s="37" t="s">
        <v>89</v>
      </c>
      <c r="B99">
        <v>4.3600000000000003</v>
      </c>
      <c r="C99" s="38" t="s">
        <v>191</v>
      </c>
    </row>
    <row r="100" spans="1:3" ht="15.75" x14ac:dyDescent="0.25">
      <c r="A100" s="37" t="s">
        <v>83</v>
      </c>
      <c r="B100">
        <v>352</v>
      </c>
      <c r="C100" s="39" t="s">
        <v>84</v>
      </c>
    </row>
    <row r="101" spans="1:3" ht="15.75" x14ac:dyDescent="0.25">
      <c r="A101" s="37" t="s">
        <v>85</v>
      </c>
      <c r="B101">
        <v>10.47</v>
      </c>
      <c r="C101" s="38" t="s">
        <v>86</v>
      </c>
    </row>
    <row r="102" spans="1:3" ht="15.75" x14ac:dyDescent="0.25">
      <c r="A102" s="37" t="s">
        <v>87</v>
      </c>
      <c r="B102">
        <v>13.86</v>
      </c>
      <c r="C102" s="38" t="s">
        <v>86</v>
      </c>
    </row>
    <row r="103" spans="1:3" ht="31.5" x14ac:dyDescent="0.25">
      <c r="A103" s="37" t="s">
        <v>190</v>
      </c>
      <c r="B103">
        <v>3.39</v>
      </c>
      <c r="C103" s="38" t="s">
        <v>86</v>
      </c>
    </row>
    <row r="104" spans="1:3" ht="15.75" x14ac:dyDescent="0.25">
      <c r="A104" s="37" t="s">
        <v>91</v>
      </c>
      <c r="B104">
        <v>1.597</v>
      </c>
      <c r="C104" s="38" t="s">
        <v>191</v>
      </c>
    </row>
    <row r="105" spans="1:3" ht="15.75" x14ac:dyDescent="0.25">
      <c r="A105" s="37" t="s">
        <v>92</v>
      </c>
      <c r="B105">
        <v>315</v>
      </c>
      <c r="C105" s="38" t="s">
        <v>82</v>
      </c>
    </row>
    <row r="106" spans="1:3" ht="15.75" x14ac:dyDescent="0.25">
      <c r="A106" s="37" t="s">
        <v>93</v>
      </c>
      <c r="B106">
        <v>1.2809999999999999</v>
      </c>
      <c r="C106" s="38" t="s">
        <v>191</v>
      </c>
    </row>
  </sheetData>
  <mergeCells count="1">
    <mergeCell ref="E1:I1"/>
  </mergeCells>
  <pageMargins left="0.7" right="0.7" top="0.75" bottom="0.75" header="0.3" footer="0.3"/>
  <pageSetup paperSize="9" orientation="portrait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4" tint="0.59999389629810485"/>
    <pageSetUpPr autoPageBreaks="0"/>
  </sheetPr>
  <dimension ref="A1:E84"/>
  <sheetViews>
    <sheetView topLeftCell="A54" workbookViewId="0">
      <selection activeCell="B68" sqref="B68:D71"/>
    </sheetView>
  </sheetViews>
  <sheetFormatPr defaultRowHeight="15" x14ac:dyDescent="0.25"/>
  <cols>
    <col min="1" max="1" width="49.5703125" bestFit="1" customWidth="1"/>
    <col min="2" max="2" width="35.5703125" bestFit="1" customWidth="1"/>
    <col min="3" max="3" width="36.7109375" bestFit="1" customWidth="1"/>
    <col min="4" max="4" width="23.28515625" customWidth="1"/>
    <col min="5" max="5" width="41.42578125" bestFit="1" customWidth="1"/>
  </cols>
  <sheetData>
    <row r="1" spans="1:5" ht="18.75" x14ac:dyDescent="0.3">
      <c r="A1" s="35" t="s">
        <v>56</v>
      </c>
      <c r="E1" s="35" t="s">
        <v>54</v>
      </c>
    </row>
    <row r="2" spans="1:5" x14ac:dyDescent="0.25">
      <c r="A2" s="7" t="s">
        <v>4</v>
      </c>
    </row>
    <row r="4" spans="1:5" ht="18.75" x14ac:dyDescent="0.3">
      <c r="A4" s="6" t="s">
        <v>192</v>
      </c>
    </row>
    <row r="6" spans="1:5" x14ac:dyDescent="0.25">
      <c r="A6" s="16" t="s">
        <v>232</v>
      </c>
      <c r="B6" s="16" t="s">
        <v>95</v>
      </c>
      <c r="C6" s="16" t="s">
        <v>96</v>
      </c>
    </row>
    <row r="7" spans="1:5" x14ac:dyDescent="0.25">
      <c r="A7" s="11" t="s">
        <v>193</v>
      </c>
      <c r="B7" s="31">
        <v>1566073917.55</v>
      </c>
      <c r="C7" s="31">
        <v>1132051592</v>
      </c>
    </row>
    <row r="8" spans="1:5" x14ac:dyDescent="0.25">
      <c r="A8" s="11" t="s">
        <v>194</v>
      </c>
      <c r="B8" s="31">
        <v>4400000</v>
      </c>
      <c r="C8" s="31">
        <v>150824263.79999998</v>
      </c>
    </row>
    <row r="9" spans="1:5" x14ac:dyDescent="0.25">
      <c r="A9" s="11" t="s">
        <v>195</v>
      </c>
      <c r="B9" s="31">
        <v>4497230.74</v>
      </c>
      <c r="C9" s="31">
        <v>29647687.25</v>
      </c>
    </row>
    <row r="10" spans="1:5" x14ac:dyDescent="0.25">
      <c r="A10" s="32" t="s">
        <v>47</v>
      </c>
      <c r="B10" s="34">
        <v>1574971148.29</v>
      </c>
      <c r="C10" s="34">
        <v>1312523543.05</v>
      </c>
    </row>
    <row r="12" spans="1:5" ht="18.75" x14ac:dyDescent="0.3">
      <c r="A12" s="6" t="s">
        <v>361</v>
      </c>
    </row>
    <row r="14" spans="1:5" x14ac:dyDescent="0.25">
      <c r="A14" s="16" t="s">
        <v>119</v>
      </c>
      <c r="B14" s="16" t="s">
        <v>95</v>
      </c>
      <c r="C14" s="16" t="s">
        <v>96</v>
      </c>
    </row>
    <row r="15" spans="1:5" x14ac:dyDescent="0.25">
      <c r="A15" s="11" t="s">
        <v>68</v>
      </c>
      <c r="B15" s="31">
        <v>218037299.59999999</v>
      </c>
      <c r="C15" s="31">
        <v>255386904.12</v>
      </c>
    </row>
    <row r="16" spans="1:5" x14ac:dyDescent="0.25">
      <c r="A16" s="11" t="s">
        <v>141</v>
      </c>
      <c r="B16" s="31">
        <v>88157901.789999992</v>
      </c>
      <c r="C16" s="31">
        <v>220937406.99999997</v>
      </c>
    </row>
    <row r="17" spans="1:3" x14ac:dyDescent="0.25">
      <c r="A17" s="11" t="s">
        <v>78</v>
      </c>
      <c r="B17" s="31">
        <v>294074161.43000001</v>
      </c>
      <c r="C17" s="31">
        <v>176801440.54000002</v>
      </c>
    </row>
    <row r="18" spans="1:3" x14ac:dyDescent="0.25">
      <c r="A18" s="11" t="s">
        <v>70</v>
      </c>
      <c r="B18" s="31">
        <v>34985422.740000002</v>
      </c>
      <c r="C18" s="31">
        <v>165721298.94</v>
      </c>
    </row>
    <row r="19" spans="1:3" x14ac:dyDescent="0.25">
      <c r="A19" s="11" t="s">
        <v>62</v>
      </c>
      <c r="B19" s="31">
        <v>0</v>
      </c>
      <c r="C19" s="31">
        <v>109954637.87</v>
      </c>
    </row>
    <row r="20" spans="1:3" x14ac:dyDescent="0.25">
      <c r="A20" s="11" t="s">
        <v>140</v>
      </c>
      <c r="B20" s="31">
        <v>4497230.7700000005</v>
      </c>
      <c r="C20" s="31">
        <v>99053321.599999994</v>
      </c>
    </row>
    <row r="21" spans="1:3" x14ac:dyDescent="0.25">
      <c r="A21" s="11" t="s">
        <v>77</v>
      </c>
      <c r="B21" s="31">
        <v>153857085.73000002</v>
      </c>
      <c r="C21" s="31">
        <v>55850790.420000002</v>
      </c>
    </row>
    <row r="22" spans="1:3" x14ac:dyDescent="0.25">
      <c r="A22" s="11" t="s">
        <v>65</v>
      </c>
      <c r="B22" s="31">
        <v>39731771.979999997</v>
      </c>
      <c r="C22" s="31">
        <v>51304228.019999996</v>
      </c>
    </row>
    <row r="23" spans="1:3" x14ac:dyDescent="0.25">
      <c r="A23" s="11" t="s">
        <v>64</v>
      </c>
      <c r="B23" s="31">
        <v>293400000</v>
      </c>
      <c r="C23" s="31">
        <v>40270570.890000001</v>
      </c>
    </row>
    <row r="24" spans="1:3" x14ac:dyDescent="0.25">
      <c r="A24" s="11" t="s">
        <v>73</v>
      </c>
      <c r="B24" s="31">
        <v>103352843.62</v>
      </c>
      <c r="C24" s="31">
        <v>23866875.440000001</v>
      </c>
    </row>
    <row r="25" spans="1:3" x14ac:dyDescent="0.25">
      <c r="A25" s="11" t="s">
        <v>71</v>
      </c>
      <c r="B25" s="31">
        <v>14980205.050000001</v>
      </c>
      <c r="C25" s="31">
        <v>20719794.949999999</v>
      </c>
    </row>
    <row r="26" spans="1:3" x14ac:dyDescent="0.25">
      <c r="A26" s="11" t="s">
        <v>136</v>
      </c>
      <c r="B26" s="31">
        <v>106512067.28</v>
      </c>
      <c r="C26" s="31">
        <v>19487932.719999999</v>
      </c>
    </row>
    <row r="27" spans="1:3" x14ac:dyDescent="0.25">
      <c r="A27" s="11" t="s">
        <v>75</v>
      </c>
      <c r="B27" s="31">
        <v>20514530.57</v>
      </c>
      <c r="C27" s="31">
        <v>19206964</v>
      </c>
    </row>
    <row r="28" spans="1:3" x14ac:dyDescent="0.25">
      <c r="A28" s="11" t="s">
        <v>137</v>
      </c>
      <c r="B28" s="31">
        <v>3477865.66</v>
      </c>
      <c r="C28" s="31">
        <v>16745807.109999999</v>
      </c>
    </row>
    <row r="29" spans="1:3" x14ac:dyDescent="0.25">
      <c r="A29" s="11" t="s">
        <v>66</v>
      </c>
      <c r="B29" s="31">
        <v>26504108.140000001</v>
      </c>
      <c r="C29" s="31">
        <v>11916003.390000001</v>
      </c>
    </row>
    <row r="30" spans="1:3" x14ac:dyDescent="0.25">
      <c r="A30" s="11" t="s">
        <v>139</v>
      </c>
      <c r="B30" s="31">
        <v>30542966.779999997</v>
      </c>
      <c r="C30" s="31">
        <v>11581291.570000002</v>
      </c>
    </row>
    <row r="31" spans="1:3" x14ac:dyDescent="0.25">
      <c r="A31" s="11" t="s">
        <v>135</v>
      </c>
      <c r="B31" s="31">
        <v>1337612.3900000001</v>
      </c>
      <c r="C31" s="31">
        <v>7417706.9500000002</v>
      </c>
    </row>
    <row r="32" spans="1:3" x14ac:dyDescent="0.25">
      <c r="A32" s="11" t="s">
        <v>196</v>
      </c>
      <c r="B32" s="31">
        <v>0</v>
      </c>
      <c r="C32" s="31">
        <v>6115577.5199999996</v>
      </c>
    </row>
    <row r="33" spans="1:3" x14ac:dyDescent="0.25">
      <c r="A33" s="11" t="s">
        <v>132</v>
      </c>
      <c r="B33" s="31">
        <v>29815010</v>
      </c>
      <c r="C33" s="31">
        <v>184990</v>
      </c>
    </row>
    <row r="34" spans="1:3" x14ac:dyDescent="0.25">
      <c r="A34" s="11" t="s">
        <v>69</v>
      </c>
      <c r="B34" s="31">
        <v>1493064.76</v>
      </c>
      <c r="C34" s="31">
        <v>0</v>
      </c>
    </row>
    <row r="35" spans="1:3" x14ac:dyDescent="0.25">
      <c r="A35" s="11" t="s">
        <v>134</v>
      </c>
      <c r="B35" s="31">
        <v>10000000</v>
      </c>
      <c r="C35" s="31">
        <v>0</v>
      </c>
    </row>
    <row r="36" spans="1:3" x14ac:dyDescent="0.25">
      <c r="A36" s="11" t="s">
        <v>74</v>
      </c>
      <c r="B36" s="31">
        <v>99700000</v>
      </c>
      <c r="C36" s="31">
        <v>0</v>
      </c>
    </row>
    <row r="37" spans="1:3" x14ac:dyDescent="0.25">
      <c r="A37" s="32" t="s">
        <v>47</v>
      </c>
      <c r="B37" s="34">
        <v>1574971148.2900002</v>
      </c>
      <c r="C37" s="34">
        <v>1312523543.0500007</v>
      </c>
    </row>
    <row r="39" spans="1:3" ht="18.75" x14ac:dyDescent="0.3">
      <c r="A39" s="6" t="s">
        <v>461</v>
      </c>
    </row>
    <row r="41" spans="1:3" x14ac:dyDescent="0.25">
      <c r="A41" s="16" t="s">
        <v>98</v>
      </c>
      <c r="B41" s="16" t="s">
        <v>95</v>
      </c>
      <c r="C41" s="16" t="s">
        <v>96</v>
      </c>
    </row>
    <row r="42" spans="1:3" x14ac:dyDescent="0.25">
      <c r="A42" s="11" t="s">
        <v>147</v>
      </c>
      <c r="B42" s="31">
        <v>1188679206.99</v>
      </c>
      <c r="C42" s="31">
        <v>639437797.47000003</v>
      </c>
    </row>
    <row r="43" spans="1:3" x14ac:dyDescent="0.25">
      <c r="A43" s="11" t="s">
        <v>178</v>
      </c>
      <c r="B43" s="31">
        <v>44754598.969999999</v>
      </c>
      <c r="C43" s="31">
        <v>231772189.85999998</v>
      </c>
    </row>
    <row r="44" spans="1:3" x14ac:dyDescent="0.25">
      <c r="A44" s="11" t="s">
        <v>179</v>
      </c>
      <c r="B44" s="31">
        <v>337137342.29999995</v>
      </c>
      <c r="C44" s="31">
        <v>162732697.93999997</v>
      </c>
    </row>
    <row r="45" spans="1:3" x14ac:dyDescent="0.25">
      <c r="A45" s="11" t="s">
        <v>182</v>
      </c>
      <c r="B45" s="31">
        <v>0</v>
      </c>
      <c r="C45" s="31">
        <v>150877709.46000001</v>
      </c>
    </row>
    <row r="46" spans="1:3" x14ac:dyDescent="0.25">
      <c r="A46" s="11" t="s">
        <v>184</v>
      </c>
      <c r="B46" s="31">
        <v>0.03</v>
      </c>
      <c r="C46" s="31">
        <v>98595994.079999998</v>
      </c>
    </row>
    <row r="47" spans="1:3" x14ac:dyDescent="0.25">
      <c r="A47" s="11" t="s">
        <v>183</v>
      </c>
      <c r="B47" s="31">
        <v>4400000</v>
      </c>
      <c r="C47" s="31">
        <v>28443378.789999999</v>
      </c>
    </row>
    <row r="48" spans="1:3" x14ac:dyDescent="0.25">
      <c r="A48" s="11" t="s">
        <v>180</v>
      </c>
      <c r="B48" s="31">
        <v>0</v>
      </c>
      <c r="C48" s="31">
        <v>663775.44999999995</v>
      </c>
    </row>
    <row r="49" spans="1:3" x14ac:dyDescent="0.25">
      <c r="A49" s="32" t="s">
        <v>47</v>
      </c>
      <c r="B49" s="34">
        <v>1574971148.29</v>
      </c>
      <c r="C49" s="34">
        <v>1312523543.0500002</v>
      </c>
    </row>
    <row r="51" spans="1:3" ht="18.75" x14ac:dyDescent="0.3">
      <c r="A51" s="35" t="s">
        <v>339</v>
      </c>
    </row>
    <row r="53" spans="1:3" x14ac:dyDescent="0.25">
      <c r="A53" s="65" t="s">
        <v>473</v>
      </c>
      <c r="B53" s="42" t="s">
        <v>117</v>
      </c>
    </row>
    <row r="54" spans="1:3" x14ac:dyDescent="0.25">
      <c r="A54" s="110" t="s">
        <v>195</v>
      </c>
      <c r="B54" s="111">
        <v>34144917.989999995</v>
      </c>
    </row>
    <row r="55" spans="1:3" x14ac:dyDescent="0.25">
      <c r="A55" s="49" t="s">
        <v>338</v>
      </c>
      <c r="B55" s="24">
        <v>26994924.989999998</v>
      </c>
    </row>
    <row r="56" spans="1:3" x14ac:dyDescent="0.25">
      <c r="A56" s="49" t="s">
        <v>406</v>
      </c>
      <c r="B56" s="24">
        <v>7149993</v>
      </c>
    </row>
    <row r="57" spans="1:3" x14ac:dyDescent="0.25">
      <c r="A57" s="110" t="s">
        <v>193</v>
      </c>
      <c r="B57" s="111">
        <v>2698125509.5500002</v>
      </c>
    </row>
    <row r="58" spans="1:3" x14ac:dyDescent="0.25">
      <c r="A58" s="49" t="s">
        <v>338</v>
      </c>
      <c r="B58" s="24">
        <v>900419506.23000002</v>
      </c>
    </row>
    <row r="59" spans="1:3" x14ac:dyDescent="0.25">
      <c r="A59" s="49" t="s">
        <v>406</v>
      </c>
      <c r="B59" s="24">
        <v>1797706003.3200002</v>
      </c>
    </row>
    <row r="60" spans="1:3" x14ac:dyDescent="0.25">
      <c r="A60" s="110" t="s">
        <v>194</v>
      </c>
      <c r="B60" s="111">
        <v>155224263.80000001</v>
      </c>
    </row>
    <row r="61" spans="1:3" x14ac:dyDescent="0.25">
      <c r="A61" s="49" t="s">
        <v>338</v>
      </c>
      <c r="B61" s="24">
        <v>130380885.41</v>
      </c>
    </row>
    <row r="62" spans="1:3" x14ac:dyDescent="0.25">
      <c r="A62" s="49" t="s">
        <v>406</v>
      </c>
      <c r="B62" s="24">
        <v>24843378.390000001</v>
      </c>
    </row>
    <row r="63" spans="1:3" x14ac:dyDescent="0.25">
      <c r="A63" s="107" t="s">
        <v>47</v>
      </c>
      <c r="B63" s="109">
        <v>2887494691.3399997</v>
      </c>
    </row>
    <row r="65" spans="1:5" ht="18.75" x14ac:dyDescent="0.3">
      <c r="A65" s="6" t="s">
        <v>340</v>
      </c>
    </row>
    <row r="67" spans="1:5" x14ac:dyDescent="0.25">
      <c r="A67" s="66"/>
      <c r="B67" s="67">
        <v>43800</v>
      </c>
      <c r="C67" s="67">
        <v>44166</v>
      </c>
      <c r="D67" s="67">
        <v>44531</v>
      </c>
    </row>
    <row r="68" spans="1:5" x14ac:dyDescent="0.25">
      <c r="A68" s="66" t="s">
        <v>233</v>
      </c>
      <c r="B68" s="69">
        <v>2653</v>
      </c>
      <c r="C68" s="69">
        <v>2986</v>
      </c>
      <c r="D68" s="20">
        <v>2887</v>
      </c>
    </row>
    <row r="69" spans="1:5" x14ac:dyDescent="0.25">
      <c r="A69" s="66" t="s">
        <v>28</v>
      </c>
      <c r="B69" s="69">
        <v>1128</v>
      </c>
      <c r="C69" s="69">
        <v>1332</v>
      </c>
      <c r="D69" s="20">
        <v>1313</v>
      </c>
      <c r="E69" s="24"/>
    </row>
    <row r="70" spans="1:5" x14ac:dyDescent="0.25">
      <c r="A70" s="66" t="s">
        <v>234</v>
      </c>
      <c r="B70" s="69">
        <v>632.22</v>
      </c>
      <c r="C70" s="69">
        <v>975</v>
      </c>
      <c r="D70" s="20">
        <v>1178.1099999999999</v>
      </c>
    </row>
    <row r="71" spans="1:5" x14ac:dyDescent="0.25">
      <c r="A71" s="66" t="s">
        <v>29</v>
      </c>
      <c r="B71" s="69">
        <f>0.8*B69</f>
        <v>902.40000000000009</v>
      </c>
      <c r="C71" s="69">
        <v>1065.6000000000001</v>
      </c>
      <c r="D71" s="20">
        <v>1050</v>
      </c>
    </row>
    <row r="72" spans="1:5" x14ac:dyDescent="0.25">
      <c r="A72" s="66" t="s">
        <v>187</v>
      </c>
      <c r="B72" s="71">
        <f>B70/B69</f>
        <v>0.56047872340425531</v>
      </c>
      <c r="C72" s="71">
        <f t="shared" ref="C72:D72" si="0">C70/C69</f>
        <v>0.73198198198198194</v>
      </c>
      <c r="D72" s="71">
        <f t="shared" si="0"/>
        <v>0.89726580350342722</v>
      </c>
    </row>
    <row r="74" spans="1:5" ht="18.75" x14ac:dyDescent="0.25">
      <c r="A74" s="36" t="s">
        <v>341</v>
      </c>
    </row>
    <row r="76" spans="1:5" ht="15.75" x14ac:dyDescent="0.25">
      <c r="A76" s="37" t="s">
        <v>88</v>
      </c>
      <c r="B76">
        <v>1.31</v>
      </c>
      <c r="C76" s="38" t="s">
        <v>191</v>
      </c>
    </row>
    <row r="77" spans="1:5" ht="31.5" x14ac:dyDescent="0.25">
      <c r="A77" s="37" t="s">
        <v>89</v>
      </c>
      <c r="B77">
        <v>1.57</v>
      </c>
      <c r="C77" s="38" t="s">
        <v>191</v>
      </c>
    </row>
    <row r="78" spans="1:5" ht="15.75" x14ac:dyDescent="0.25">
      <c r="A78" s="37" t="s">
        <v>83</v>
      </c>
      <c r="B78">
        <v>76</v>
      </c>
      <c r="C78" s="39" t="s">
        <v>84</v>
      </c>
    </row>
    <row r="79" spans="1:5" ht="15.75" x14ac:dyDescent="0.25">
      <c r="A79" s="37" t="s">
        <v>85</v>
      </c>
      <c r="B79">
        <v>11.66</v>
      </c>
      <c r="C79" s="38" t="s">
        <v>86</v>
      </c>
    </row>
    <row r="80" spans="1:5" ht="15.75" x14ac:dyDescent="0.25">
      <c r="A80" s="37" t="s">
        <v>87</v>
      </c>
      <c r="B80">
        <v>14.92</v>
      </c>
      <c r="C80" s="38" t="s">
        <v>86</v>
      </c>
    </row>
    <row r="81" spans="1:3" ht="31.5" x14ac:dyDescent="0.25">
      <c r="A81" s="37" t="s">
        <v>197</v>
      </c>
      <c r="B81">
        <v>3.27</v>
      </c>
      <c r="C81" s="38" t="s">
        <v>86</v>
      </c>
    </row>
    <row r="82" spans="1:3" ht="15.75" x14ac:dyDescent="0.25">
      <c r="A82" s="37" t="s">
        <v>91</v>
      </c>
      <c r="B82">
        <v>299</v>
      </c>
      <c r="C82" s="38" t="s">
        <v>82</v>
      </c>
    </row>
    <row r="83" spans="1:3" ht="15.75" x14ac:dyDescent="0.25">
      <c r="A83" s="37" t="s">
        <v>92</v>
      </c>
      <c r="B83">
        <v>23</v>
      </c>
      <c r="C83" s="38" t="s">
        <v>82</v>
      </c>
    </row>
    <row r="84" spans="1:3" ht="31.5" x14ac:dyDescent="0.25">
      <c r="A84" s="37" t="s">
        <v>93</v>
      </c>
      <c r="B84">
        <v>277</v>
      </c>
      <c r="C84" s="38" t="s">
        <v>82</v>
      </c>
    </row>
  </sheetData>
  <pageMargins left="0.7" right="0.7" top="0.75" bottom="0.75" header="0.3" footer="0.3"/>
  <pageSetup paperSize="9" orientation="portrait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4" tint="0.59999389629810485"/>
    <pageSetUpPr autoPageBreaks="0"/>
  </sheetPr>
  <dimension ref="A1:G95"/>
  <sheetViews>
    <sheetView topLeftCell="A71" zoomScaleNormal="100" workbookViewId="0">
      <selection activeCell="A77" sqref="A77"/>
    </sheetView>
  </sheetViews>
  <sheetFormatPr defaultRowHeight="15" x14ac:dyDescent="0.25"/>
  <cols>
    <col min="1" max="1" width="114.7109375" bestFit="1" customWidth="1"/>
    <col min="2" max="2" width="35.5703125" bestFit="1" customWidth="1"/>
    <col min="3" max="3" width="36.7109375" bestFit="1" customWidth="1"/>
    <col min="4" max="4" width="9.5703125" bestFit="1" customWidth="1"/>
    <col min="5" max="5" width="41.42578125" bestFit="1" customWidth="1"/>
  </cols>
  <sheetData>
    <row r="1" spans="1:5" ht="18.75" x14ac:dyDescent="0.3">
      <c r="A1" s="6" t="s">
        <v>56</v>
      </c>
      <c r="E1" s="6" t="s">
        <v>54</v>
      </c>
    </row>
    <row r="2" spans="1:5" x14ac:dyDescent="0.25">
      <c r="A2" s="7" t="s">
        <v>6</v>
      </c>
    </row>
    <row r="4" spans="1:5" ht="18.75" x14ac:dyDescent="0.3">
      <c r="A4" s="6" t="s">
        <v>198</v>
      </c>
    </row>
    <row r="5" spans="1:5" ht="18.75" x14ac:dyDescent="0.3">
      <c r="A5" s="6"/>
    </row>
    <row r="6" spans="1:5" x14ac:dyDescent="0.25">
      <c r="A6" s="16" t="s">
        <v>235</v>
      </c>
      <c r="B6" s="16" t="s">
        <v>95</v>
      </c>
      <c r="C6" s="86" t="s">
        <v>96</v>
      </c>
    </row>
    <row r="7" spans="1:5" x14ac:dyDescent="0.25">
      <c r="A7" s="11" t="s">
        <v>199</v>
      </c>
      <c r="B7" s="31">
        <v>739543560.14366853</v>
      </c>
      <c r="C7" s="31">
        <v>1558641986.3463316</v>
      </c>
    </row>
    <row r="8" spans="1:5" x14ac:dyDescent="0.25">
      <c r="A8" s="11" t="s">
        <v>200</v>
      </c>
      <c r="B8" s="31">
        <v>36707883.240000002</v>
      </c>
      <c r="C8" s="31">
        <v>415856177.81</v>
      </c>
    </row>
    <row r="9" spans="1:5" x14ac:dyDescent="0.25">
      <c r="A9" s="11" t="s">
        <v>201</v>
      </c>
      <c r="B9" s="31">
        <v>315384129.44999999</v>
      </c>
      <c r="C9" s="31">
        <v>278445222.54000002</v>
      </c>
    </row>
    <row r="10" spans="1:5" x14ac:dyDescent="0.25">
      <c r="A10" s="32" t="s">
        <v>47</v>
      </c>
      <c r="B10" s="34">
        <v>1091635572.8336685</v>
      </c>
      <c r="C10" s="34">
        <v>2252943386.6963315</v>
      </c>
    </row>
    <row r="13" spans="1:5" ht="18.75" x14ac:dyDescent="0.3">
      <c r="A13" s="6" t="s">
        <v>366</v>
      </c>
    </row>
    <row r="14" spans="1:5" ht="18.75" x14ac:dyDescent="0.3">
      <c r="A14" s="6"/>
    </row>
    <row r="15" spans="1:5" x14ac:dyDescent="0.25">
      <c r="A15" s="16" t="s">
        <v>119</v>
      </c>
      <c r="B15" s="16" t="s">
        <v>95</v>
      </c>
      <c r="C15" s="86" t="s">
        <v>96</v>
      </c>
    </row>
    <row r="16" spans="1:5" x14ac:dyDescent="0.25">
      <c r="A16" s="11" t="s">
        <v>62</v>
      </c>
      <c r="B16" s="31">
        <v>235416057.67000002</v>
      </c>
      <c r="C16" s="31">
        <v>410605921.99000001</v>
      </c>
    </row>
    <row r="17" spans="1:3" x14ac:dyDescent="0.25">
      <c r="A17" s="11" t="s">
        <v>63</v>
      </c>
      <c r="B17" s="31">
        <v>73455829.180000007</v>
      </c>
      <c r="C17" s="31">
        <v>388083132.17000002</v>
      </c>
    </row>
    <row r="18" spans="1:3" x14ac:dyDescent="0.25">
      <c r="A18" s="11" t="s">
        <v>134</v>
      </c>
      <c r="B18" s="31">
        <v>27779839.719999999</v>
      </c>
      <c r="C18" s="31">
        <v>198240873.69</v>
      </c>
    </row>
    <row r="19" spans="1:3" x14ac:dyDescent="0.25">
      <c r="A19" s="11" t="s">
        <v>67</v>
      </c>
      <c r="B19" s="31">
        <v>102612398.94000001</v>
      </c>
      <c r="C19" s="31">
        <v>165631247.45000002</v>
      </c>
    </row>
    <row r="20" spans="1:3" x14ac:dyDescent="0.25">
      <c r="A20" s="11" t="s">
        <v>140</v>
      </c>
      <c r="B20" s="31">
        <v>41730820.68366833</v>
      </c>
      <c r="C20" s="31">
        <v>153865357.18633169</v>
      </c>
    </row>
    <row r="21" spans="1:3" x14ac:dyDescent="0.25">
      <c r="A21" s="11" t="s">
        <v>132</v>
      </c>
      <c r="B21" s="31">
        <v>31728072.859999999</v>
      </c>
      <c r="C21" s="31">
        <v>137375272.06</v>
      </c>
    </row>
    <row r="22" spans="1:3" x14ac:dyDescent="0.25">
      <c r="A22" s="11" t="s">
        <v>170</v>
      </c>
      <c r="B22" s="31">
        <v>0</v>
      </c>
      <c r="C22" s="31">
        <v>131976000</v>
      </c>
    </row>
    <row r="23" spans="1:3" x14ac:dyDescent="0.25">
      <c r="A23" s="11" t="s">
        <v>69</v>
      </c>
      <c r="B23" s="31">
        <v>0</v>
      </c>
      <c r="C23" s="31">
        <v>104000000</v>
      </c>
    </row>
    <row r="24" spans="1:3" x14ac:dyDescent="0.25">
      <c r="A24" s="11" t="s">
        <v>71</v>
      </c>
      <c r="B24" s="31">
        <v>21105027.120000001</v>
      </c>
      <c r="C24" s="31">
        <v>101150807.71000001</v>
      </c>
    </row>
    <row r="25" spans="1:3" x14ac:dyDescent="0.25">
      <c r="A25" s="11" t="s">
        <v>64</v>
      </c>
      <c r="B25" s="31">
        <v>125748048.20999999</v>
      </c>
      <c r="C25" s="31">
        <v>86838471.820000008</v>
      </c>
    </row>
    <row r="26" spans="1:3" x14ac:dyDescent="0.25">
      <c r="A26" s="11" t="s">
        <v>137</v>
      </c>
      <c r="B26" s="31">
        <v>21000000</v>
      </c>
      <c r="C26" s="31">
        <v>62738095.579999998</v>
      </c>
    </row>
    <row r="27" spans="1:3" x14ac:dyDescent="0.25">
      <c r="A27" s="11" t="s">
        <v>202</v>
      </c>
      <c r="B27" s="31">
        <v>0</v>
      </c>
      <c r="C27" s="31">
        <v>62500000</v>
      </c>
    </row>
    <row r="28" spans="1:3" x14ac:dyDescent="0.25">
      <c r="A28" s="11" t="s">
        <v>65</v>
      </c>
      <c r="B28" s="31">
        <v>84850000</v>
      </c>
      <c r="C28" s="31">
        <v>61527182.82</v>
      </c>
    </row>
    <row r="29" spans="1:3" x14ac:dyDescent="0.25">
      <c r="A29" s="11" t="s">
        <v>68</v>
      </c>
      <c r="B29" s="31">
        <v>51875000</v>
      </c>
      <c r="C29" s="31">
        <v>36064233.609999999</v>
      </c>
    </row>
    <row r="30" spans="1:3" x14ac:dyDescent="0.25">
      <c r="A30" s="11" t="s">
        <v>78</v>
      </c>
      <c r="B30" s="31">
        <v>13500000</v>
      </c>
      <c r="C30" s="31">
        <v>24458146.329999998</v>
      </c>
    </row>
    <row r="31" spans="1:3" x14ac:dyDescent="0.25">
      <c r="A31" s="11" t="s">
        <v>66</v>
      </c>
      <c r="B31" s="31">
        <v>71875385.140000001</v>
      </c>
      <c r="C31" s="31">
        <v>22112964.960000001</v>
      </c>
    </row>
    <row r="32" spans="1:3" x14ac:dyDescent="0.25">
      <c r="A32" s="11" t="s">
        <v>138</v>
      </c>
      <c r="B32" s="31">
        <v>36432700.090000004</v>
      </c>
      <c r="C32" s="31">
        <v>20538941.059999999</v>
      </c>
    </row>
    <row r="33" spans="1:3" x14ac:dyDescent="0.25">
      <c r="A33" s="11" t="s">
        <v>74</v>
      </c>
      <c r="B33" s="31">
        <v>51964727</v>
      </c>
      <c r="C33" s="31">
        <v>20235654.359999999</v>
      </c>
    </row>
    <row r="34" spans="1:3" x14ac:dyDescent="0.25">
      <c r="A34" s="11" t="s">
        <v>173</v>
      </c>
      <c r="B34" s="31">
        <v>55500000</v>
      </c>
      <c r="C34" s="31">
        <v>18567950</v>
      </c>
    </row>
    <row r="35" spans="1:3" x14ac:dyDescent="0.25">
      <c r="A35" s="11" t="s">
        <v>135</v>
      </c>
      <c r="B35" s="31">
        <v>20000000</v>
      </c>
      <c r="C35" s="31">
        <v>13359375</v>
      </c>
    </row>
    <row r="36" spans="1:3" x14ac:dyDescent="0.25">
      <c r="A36" s="11" t="s">
        <v>76</v>
      </c>
      <c r="B36" s="31">
        <v>1000000</v>
      </c>
      <c r="C36" s="31">
        <v>9750000</v>
      </c>
    </row>
    <row r="37" spans="1:3" x14ac:dyDescent="0.25">
      <c r="A37" s="11" t="s">
        <v>133</v>
      </c>
      <c r="B37" s="31">
        <v>4417351.3600000003</v>
      </c>
      <c r="C37" s="31">
        <v>8668615.8900000006</v>
      </c>
    </row>
    <row r="38" spans="1:3" x14ac:dyDescent="0.25">
      <c r="A38" s="11" t="s">
        <v>139</v>
      </c>
      <c r="B38" s="31">
        <v>17435639.190000001</v>
      </c>
      <c r="C38" s="31">
        <v>4888325.79</v>
      </c>
    </row>
    <row r="39" spans="1:3" x14ac:dyDescent="0.25">
      <c r="A39" s="11" t="s">
        <v>141</v>
      </c>
      <c r="B39" s="31">
        <v>0</v>
      </c>
      <c r="C39" s="31">
        <v>3696969.71</v>
      </c>
    </row>
    <row r="40" spans="1:3" x14ac:dyDescent="0.25">
      <c r="A40" s="11" t="s">
        <v>77</v>
      </c>
      <c r="B40" s="31">
        <v>2208675.6800000002</v>
      </c>
      <c r="C40" s="31">
        <v>1982003.01</v>
      </c>
    </row>
    <row r="41" spans="1:3" x14ac:dyDescent="0.25">
      <c r="A41" s="11" t="s">
        <v>175</v>
      </c>
      <c r="B41" s="31">
        <v>0</v>
      </c>
      <c r="C41" s="31">
        <v>1562387.78</v>
      </c>
    </row>
    <row r="42" spans="1:3" x14ac:dyDescent="0.25">
      <c r="A42" s="11" t="s">
        <v>73</v>
      </c>
      <c r="B42" s="31">
        <v>0</v>
      </c>
      <c r="C42" s="31">
        <v>1055715.48</v>
      </c>
    </row>
    <row r="43" spans="1:3" x14ac:dyDescent="0.25">
      <c r="A43" s="11" t="s">
        <v>70</v>
      </c>
      <c r="B43" s="31">
        <v>0</v>
      </c>
      <c r="C43" s="31">
        <v>952380.92</v>
      </c>
    </row>
    <row r="44" spans="1:3" x14ac:dyDescent="0.25">
      <c r="A44" s="11" t="s">
        <v>136</v>
      </c>
      <c r="B44" s="31">
        <v>0</v>
      </c>
      <c r="C44" s="31">
        <v>517360.32</v>
      </c>
    </row>
    <row r="45" spans="1:3" x14ac:dyDescent="0.25">
      <c r="A45" s="32" t="s">
        <v>47</v>
      </c>
      <c r="B45" s="34">
        <v>1091635572.8336685</v>
      </c>
      <c r="C45" s="34">
        <v>2252943386.696332</v>
      </c>
    </row>
    <row r="46" spans="1:3" ht="18.75" x14ac:dyDescent="0.3">
      <c r="A46" s="6"/>
    </row>
    <row r="47" spans="1:3" ht="18.75" x14ac:dyDescent="0.3">
      <c r="A47" s="35" t="s">
        <v>462</v>
      </c>
    </row>
    <row r="48" spans="1:3" ht="18.75" x14ac:dyDescent="0.3">
      <c r="A48" s="35"/>
    </row>
    <row r="49" spans="1:3" x14ac:dyDescent="0.25">
      <c r="A49" s="16" t="s">
        <v>98</v>
      </c>
      <c r="B49" s="16" t="s">
        <v>95</v>
      </c>
      <c r="C49" s="86" t="s">
        <v>96</v>
      </c>
    </row>
    <row r="50" spans="1:3" x14ac:dyDescent="0.25">
      <c r="A50" s="11" t="s">
        <v>183</v>
      </c>
      <c r="B50" s="31">
        <v>129829238.09999999</v>
      </c>
      <c r="C50" s="31">
        <v>738195570.61000001</v>
      </c>
    </row>
    <row r="51" spans="1:3" x14ac:dyDescent="0.25">
      <c r="A51" s="11" t="s">
        <v>180</v>
      </c>
      <c r="B51" s="31">
        <v>121363766.23</v>
      </c>
      <c r="C51" s="31">
        <v>560684741.42000008</v>
      </c>
    </row>
    <row r="52" spans="1:3" x14ac:dyDescent="0.25">
      <c r="A52" s="11" t="s">
        <v>182</v>
      </c>
      <c r="B52" s="31">
        <v>9021438.6600000001</v>
      </c>
      <c r="C52" s="31">
        <v>283054093.21999997</v>
      </c>
    </row>
    <row r="53" spans="1:3" x14ac:dyDescent="0.25">
      <c r="A53" s="11" t="s">
        <v>178</v>
      </c>
      <c r="B53" s="31">
        <v>344981149.72366834</v>
      </c>
      <c r="C53" s="31">
        <v>217530751.48633167</v>
      </c>
    </row>
    <row r="54" spans="1:3" x14ac:dyDescent="0.25">
      <c r="A54" s="11" t="s">
        <v>203</v>
      </c>
      <c r="B54" s="31">
        <v>11779046.24</v>
      </c>
      <c r="C54" s="31">
        <v>153143914.72000003</v>
      </c>
    </row>
    <row r="55" spans="1:3" x14ac:dyDescent="0.25">
      <c r="A55" s="11" t="s">
        <v>184</v>
      </c>
      <c r="B55" s="31">
        <v>0</v>
      </c>
      <c r="C55" s="31">
        <v>150000000</v>
      </c>
    </row>
    <row r="56" spans="1:3" x14ac:dyDescent="0.25">
      <c r="A56" s="11" t="s">
        <v>181</v>
      </c>
      <c r="B56" s="31">
        <v>50000000</v>
      </c>
      <c r="C56" s="31">
        <v>96990027.669999987</v>
      </c>
    </row>
    <row r="57" spans="1:3" x14ac:dyDescent="0.25">
      <c r="A57" s="11" t="s">
        <v>179</v>
      </c>
      <c r="B57" s="31">
        <v>404642575.01999998</v>
      </c>
      <c r="C57" s="31">
        <v>45862646.429999992</v>
      </c>
    </row>
    <row r="58" spans="1:3" x14ac:dyDescent="0.25">
      <c r="A58" s="11" t="s">
        <v>185</v>
      </c>
      <c r="B58" s="31">
        <v>1000000</v>
      </c>
      <c r="C58" s="31">
        <v>4500000</v>
      </c>
    </row>
    <row r="59" spans="1:3" x14ac:dyDescent="0.25">
      <c r="A59" s="11" t="s">
        <v>147</v>
      </c>
      <c r="B59" s="31">
        <v>19018358.859999999</v>
      </c>
      <c r="C59" s="31">
        <v>2981641.14</v>
      </c>
    </row>
    <row r="60" spans="1:3" x14ac:dyDescent="0.25">
      <c r="A60" s="32" t="s">
        <v>47</v>
      </c>
      <c r="B60" s="34">
        <v>1091635572.8336682</v>
      </c>
      <c r="C60" s="34">
        <v>2252943386.696332</v>
      </c>
    </row>
    <row r="62" spans="1:3" ht="18.75" x14ac:dyDescent="0.3">
      <c r="A62" s="35" t="s">
        <v>342</v>
      </c>
    </row>
    <row r="64" spans="1:3" x14ac:dyDescent="0.25">
      <c r="A64" s="106" t="s">
        <v>343</v>
      </c>
      <c r="B64" s="42" t="s">
        <v>117</v>
      </c>
    </row>
    <row r="65" spans="1:5" x14ac:dyDescent="0.25">
      <c r="A65" s="110" t="s">
        <v>199</v>
      </c>
      <c r="B65" s="114">
        <v>2298185546.4899998</v>
      </c>
    </row>
    <row r="66" spans="1:5" x14ac:dyDescent="0.25">
      <c r="A66" s="49" t="s">
        <v>338</v>
      </c>
      <c r="B66" s="31">
        <v>694326364.53999984</v>
      </c>
    </row>
    <row r="67" spans="1:5" x14ac:dyDescent="0.25">
      <c r="A67" s="49" t="s">
        <v>406</v>
      </c>
      <c r="B67" s="31">
        <v>1603859181.9499998</v>
      </c>
    </row>
    <row r="68" spans="1:5" x14ac:dyDescent="0.25">
      <c r="A68" s="110" t="s">
        <v>200</v>
      </c>
      <c r="B68" s="114">
        <v>452564061.05000001</v>
      </c>
    </row>
    <row r="69" spans="1:5" x14ac:dyDescent="0.25">
      <c r="A69" s="49" t="s">
        <v>338</v>
      </c>
      <c r="B69" s="31">
        <v>294312006.98000002</v>
      </c>
    </row>
    <row r="70" spans="1:5" x14ac:dyDescent="0.25">
      <c r="A70" s="49" t="s">
        <v>406</v>
      </c>
      <c r="B70" s="31">
        <v>158252054.06999999</v>
      </c>
    </row>
    <row r="71" spans="1:5" x14ac:dyDescent="0.25">
      <c r="A71" s="110" t="s">
        <v>201</v>
      </c>
      <c r="B71" s="114">
        <v>593829351.99000001</v>
      </c>
    </row>
    <row r="72" spans="1:5" x14ac:dyDescent="0.25">
      <c r="A72" s="49" t="s">
        <v>338</v>
      </c>
      <c r="B72" s="31">
        <v>183385323.75999999</v>
      </c>
    </row>
    <row r="73" spans="1:5" x14ac:dyDescent="0.25">
      <c r="A73" s="49" t="s">
        <v>406</v>
      </c>
      <c r="B73" s="31">
        <v>410444028.23000002</v>
      </c>
    </row>
    <row r="74" spans="1:5" x14ac:dyDescent="0.25">
      <c r="A74" s="107" t="s">
        <v>47</v>
      </c>
      <c r="B74" s="115">
        <v>3344578959.5300002</v>
      </c>
    </row>
    <row r="76" spans="1:5" ht="18.75" x14ac:dyDescent="0.3">
      <c r="A76" s="35" t="s">
        <v>407</v>
      </c>
    </row>
    <row r="78" spans="1:5" x14ac:dyDescent="0.25">
      <c r="A78" s="66"/>
      <c r="B78" s="74">
        <v>43800</v>
      </c>
      <c r="C78" s="74">
        <v>44166</v>
      </c>
      <c r="D78" s="74">
        <v>44531</v>
      </c>
      <c r="E78" s="24"/>
    </row>
    <row r="79" spans="1:5" x14ac:dyDescent="0.25">
      <c r="A79" s="66" t="s">
        <v>204</v>
      </c>
      <c r="B79" s="69">
        <v>1580.0712932400002</v>
      </c>
      <c r="C79" s="69">
        <v>1994</v>
      </c>
      <c r="D79" s="69">
        <v>3345</v>
      </c>
    </row>
    <row r="80" spans="1:5" x14ac:dyDescent="0.25">
      <c r="A80" s="66" t="s">
        <v>31</v>
      </c>
      <c r="B80" s="69">
        <v>807.52277608999998</v>
      </c>
      <c r="C80" s="69">
        <v>1332</v>
      </c>
      <c r="D80" s="69">
        <v>2253</v>
      </c>
    </row>
    <row r="81" spans="1:7" x14ac:dyDescent="0.25">
      <c r="A81" s="66" t="s">
        <v>205</v>
      </c>
      <c r="B81" s="69">
        <v>625</v>
      </c>
      <c r="C81" s="70">
        <v>894</v>
      </c>
      <c r="D81" s="70">
        <v>1155</v>
      </c>
      <c r="E81" s="24"/>
    </row>
    <row r="82" spans="1:7" x14ac:dyDescent="0.25">
      <c r="A82" s="66" t="s">
        <v>32</v>
      </c>
      <c r="B82" s="69">
        <v>646.01822087200003</v>
      </c>
      <c r="C82" s="69">
        <v>1066</v>
      </c>
      <c r="D82" s="70">
        <v>1802</v>
      </c>
      <c r="E82" s="70"/>
      <c r="F82" s="70"/>
      <c r="G82" s="70"/>
    </row>
    <row r="83" spans="1:7" x14ac:dyDescent="0.25">
      <c r="A83" s="66" t="s">
        <v>187</v>
      </c>
      <c r="B83" s="71">
        <v>0.77397197764034653</v>
      </c>
      <c r="C83" s="75">
        <v>0.67</v>
      </c>
      <c r="D83" s="73">
        <v>0.51</v>
      </c>
      <c r="E83" s="73"/>
      <c r="F83" s="73"/>
      <c r="G83" s="24"/>
    </row>
    <row r="85" spans="1:7" ht="18.75" x14ac:dyDescent="0.25">
      <c r="A85" s="36" t="s">
        <v>408</v>
      </c>
    </row>
    <row r="86" spans="1:7" ht="15.75" x14ac:dyDescent="0.25">
      <c r="A86" s="37"/>
      <c r="B86" s="37"/>
    </row>
    <row r="87" spans="1:7" ht="15.75" x14ac:dyDescent="0.25">
      <c r="A87" s="37" t="s">
        <v>88</v>
      </c>
      <c r="B87" s="18">
        <v>2.25</v>
      </c>
      <c r="C87" s="38" t="s">
        <v>191</v>
      </c>
    </row>
    <row r="88" spans="1:7" ht="15.75" x14ac:dyDescent="0.25">
      <c r="A88" s="37" t="s">
        <v>89</v>
      </c>
      <c r="B88" s="18">
        <v>1.0900000000000001</v>
      </c>
      <c r="C88" s="38" t="s">
        <v>191</v>
      </c>
    </row>
    <row r="89" spans="1:7" ht="15.75" x14ac:dyDescent="0.25">
      <c r="A89" s="37" t="s">
        <v>83</v>
      </c>
      <c r="B89">
        <v>138</v>
      </c>
      <c r="C89" s="39" t="s">
        <v>84</v>
      </c>
    </row>
    <row r="90" spans="1:7" ht="15.75" x14ac:dyDescent="0.25">
      <c r="A90" s="37" t="s">
        <v>85</v>
      </c>
      <c r="B90">
        <v>7.03</v>
      </c>
      <c r="C90" s="38" t="s">
        <v>86</v>
      </c>
    </row>
    <row r="91" spans="1:7" ht="15.75" x14ac:dyDescent="0.25">
      <c r="A91" s="37" t="s">
        <v>87</v>
      </c>
      <c r="B91">
        <v>8.59</v>
      </c>
      <c r="C91" s="38" t="s">
        <v>86</v>
      </c>
    </row>
    <row r="92" spans="1:7" ht="15.75" x14ac:dyDescent="0.25">
      <c r="A92" s="37" t="s">
        <v>236</v>
      </c>
      <c r="B92">
        <v>1.56</v>
      </c>
      <c r="C92" s="38" t="s">
        <v>86</v>
      </c>
    </row>
    <row r="93" spans="1:7" ht="15.75" x14ac:dyDescent="0.25">
      <c r="A93" s="37" t="s">
        <v>91</v>
      </c>
      <c r="B93" s="40">
        <v>1.64</v>
      </c>
      <c r="C93" s="38" t="s">
        <v>191</v>
      </c>
    </row>
    <row r="94" spans="1:7" ht="15.75" x14ac:dyDescent="0.25">
      <c r="A94" s="37" t="s">
        <v>92</v>
      </c>
      <c r="B94" s="40">
        <v>895</v>
      </c>
      <c r="C94" s="38" t="s">
        <v>82</v>
      </c>
    </row>
    <row r="95" spans="1:7" ht="15.75" x14ac:dyDescent="0.25">
      <c r="A95" s="37" t="s">
        <v>93</v>
      </c>
      <c r="B95" s="40">
        <v>744</v>
      </c>
      <c r="C95" s="38" t="s">
        <v>82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4" tint="0.59999389629810485"/>
    <pageSetUpPr autoPageBreaks="0"/>
  </sheetPr>
  <dimension ref="A1:E53"/>
  <sheetViews>
    <sheetView topLeftCell="A29" zoomScaleNormal="100" workbookViewId="0">
      <selection activeCell="A43" sqref="A43"/>
    </sheetView>
  </sheetViews>
  <sheetFormatPr defaultRowHeight="15" x14ac:dyDescent="0.25"/>
  <cols>
    <col min="1" max="1" width="55.140625" customWidth="1"/>
    <col min="2" max="2" width="24.140625" bestFit="1" customWidth="1"/>
    <col min="3" max="3" width="35.5703125" bestFit="1" customWidth="1"/>
    <col min="4" max="4" width="36.7109375" bestFit="1" customWidth="1"/>
    <col min="5" max="5" width="41.42578125" bestFit="1" customWidth="1"/>
  </cols>
  <sheetData>
    <row r="1" spans="1:5" ht="18.75" x14ac:dyDescent="0.3">
      <c r="A1" s="6" t="s">
        <v>56</v>
      </c>
      <c r="B1" s="30"/>
      <c r="C1" s="30"/>
      <c r="D1" s="30"/>
      <c r="E1" s="6" t="s">
        <v>54</v>
      </c>
    </row>
    <row r="2" spans="1:5" ht="18.75" x14ac:dyDescent="0.3">
      <c r="A2" s="7" t="s">
        <v>55</v>
      </c>
      <c r="B2" s="30"/>
      <c r="C2" s="30"/>
      <c r="D2" s="30"/>
      <c r="E2" s="6"/>
    </row>
    <row r="3" spans="1:5" ht="18.75" x14ac:dyDescent="0.3">
      <c r="A3" s="7"/>
      <c r="B3" s="30"/>
      <c r="C3" s="30"/>
      <c r="D3" s="30"/>
      <c r="E3" s="6"/>
    </row>
    <row r="4" spans="1:5" ht="18.75" x14ac:dyDescent="0.3">
      <c r="A4" s="6" t="s">
        <v>61</v>
      </c>
      <c r="B4" s="30"/>
      <c r="C4" s="30"/>
      <c r="D4" s="30"/>
      <c r="E4" s="6"/>
    </row>
    <row r="6" spans="1:5" x14ac:dyDescent="0.25">
      <c r="A6" s="42" t="s">
        <v>97</v>
      </c>
      <c r="B6" s="42" t="s">
        <v>94</v>
      </c>
      <c r="C6" s="41" t="s">
        <v>95</v>
      </c>
      <c r="D6" s="41" t="s">
        <v>96</v>
      </c>
    </row>
    <row r="7" spans="1:5" x14ac:dyDescent="0.25">
      <c r="A7" s="11" t="s">
        <v>58</v>
      </c>
      <c r="B7">
        <v>7</v>
      </c>
      <c r="C7" s="31">
        <v>59381487.32</v>
      </c>
      <c r="D7" s="31">
        <v>314448694.31</v>
      </c>
    </row>
    <row r="8" spans="1:5" x14ac:dyDescent="0.25">
      <c r="A8" s="11" t="s">
        <v>59</v>
      </c>
      <c r="B8">
        <v>19</v>
      </c>
      <c r="C8" s="31">
        <v>7539410.8100000005</v>
      </c>
      <c r="D8" s="31">
        <v>107415284.16</v>
      </c>
    </row>
    <row r="9" spans="1:5" x14ac:dyDescent="0.25">
      <c r="A9" s="11" t="s">
        <v>57</v>
      </c>
      <c r="B9">
        <v>12</v>
      </c>
      <c r="C9" s="31">
        <v>14163795.370000001</v>
      </c>
      <c r="D9" s="31">
        <v>49109960.509999998</v>
      </c>
    </row>
    <row r="10" spans="1:5" x14ac:dyDescent="0.25">
      <c r="A10" s="11" t="s">
        <v>60</v>
      </c>
      <c r="B10">
        <v>2</v>
      </c>
      <c r="C10" s="31">
        <v>60000000</v>
      </c>
      <c r="D10" s="31">
        <v>0</v>
      </c>
    </row>
    <row r="11" spans="1:5" x14ac:dyDescent="0.25">
      <c r="A11" s="32" t="s">
        <v>47</v>
      </c>
      <c r="B11" s="33">
        <v>40</v>
      </c>
      <c r="C11" s="34">
        <v>141084693.5</v>
      </c>
      <c r="D11" s="34">
        <v>470973938.97999996</v>
      </c>
    </row>
    <row r="14" spans="1:5" ht="18.75" x14ac:dyDescent="0.3">
      <c r="A14" s="6" t="s">
        <v>372</v>
      </c>
    </row>
    <row r="16" spans="1:5" x14ac:dyDescent="0.25">
      <c r="A16" s="42" t="s">
        <v>119</v>
      </c>
      <c r="B16" s="42" t="s">
        <v>94</v>
      </c>
      <c r="C16" s="41" t="s">
        <v>95</v>
      </c>
      <c r="D16" s="41" t="s">
        <v>96</v>
      </c>
    </row>
    <row r="17" spans="1:4" x14ac:dyDescent="0.25">
      <c r="A17" s="11" t="s">
        <v>62</v>
      </c>
      <c r="B17">
        <v>6</v>
      </c>
      <c r="C17" s="31">
        <v>49481487.32</v>
      </c>
      <c r="D17" s="31">
        <v>314348694.31</v>
      </c>
    </row>
    <row r="18" spans="1:4" x14ac:dyDescent="0.25">
      <c r="A18" s="11" t="s">
        <v>63</v>
      </c>
      <c r="B18">
        <v>1</v>
      </c>
      <c r="C18" s="31">
        <v>0</v>
      </c>
      <c r="D18" s="31">
        <v>43535045.710000001</v>
      </c>
    </row>
    <row r="19" spans="1:4" x14ac:dyDescent="0.25">
      <c r="A19" s="11" t="s">
        <v>64</v>
      </c>
      <c r="B19">
        <v>2</v>
      </c>
      <c r="C19" s="31">
        <v>0</v>
      </c>
      <c r="D19" s="31">
        <v>23049793.600000001</v>
      </c>
    </row>
    <row r="20" spans="1:4" x14ac:dyDescent="0.25">
      <c r="A20" s="11" t="s">
        <v>65</v>
      </c>
      <c r="B20">
        <v>5</v>
      </c>
      <c r="C20" s="31">
        <v>974999.99</v>
      </c>
      <c r="D20" s="31">
        <v>20465073.649999999</v>
      </c>
    </row>
    <row r="21" spans="1:4" x14ac:dyDescent="0.25">
      <c r="A21" s="11" t="s">
        <v>66</v>
      </c>
      <c r="B21">
        <v>8</v>
      </c>
      <c r="C21" s="31">
        <v>6564410.8100000005</v>
      </c>
      <c r="D21" s="31">
        <v>20051199.16</v>
      </c>
    </row>
    <row r="22" spans="1:4" x14ac:dyDescent="0.25">
      <c r="A22" s="11" t="s">
        <v>67</v>
      </c>
      <c r="B22">
        <v>2</v>
      </c>
      <c r="C22" s="31">
        <v>6007597.8499999996</v>
      </c>
      <c r="D22" s="31">
        <v>13676119.800000001</v>
      </c>
    </row>
    <row r="23" spans="1:4" x14ac:dyDescent="0.25">
      <c r="A23" s="11" t="s">
        <v>68</v>
      </c>
      <c r="B23">
        <v>2</v>
      </c>
      <c r="C23" s="31">
        <v>0</v>
      </c>
      <c r="D23" s="31">
        <v>11988888.9</v>
      </c>
    </row>
    <row r="24" spans="1:4" x14ac:dyDescent="0.25">
      <c r="A24" s="11" t="s">
        <v>69</v>
      </c>
      <c r="B24">
        <v>4</v>
      </c>
      <c r="C24" s="31">
        <v>68156197.539999992</v>
      </c>
      <c r="D24" s="31">
        <v>9513207.879999999</v>
      </c>
    </row>
    <row r="25" spans="1:4" x14ac:dyDescent="0.25">
      <c r="A25" s="11" t="s">
        <v>70</v>
      </c>
      <c r="B25">
        <v>1</v>
      </c>
      <c r="C25" s="31">
        <v>0</v>
      </c>
      <c r="D25" s="31">
        <v>5152267.9800000004</v>
      </c>
    </row>
    <row r="26" spans="1:4" x14ac:dyDescent="0.25">
      <c r="A26" s="11" t="s">
        <v>71</v>
      </c>
      <c r="B26">
        <v>1</v>
      </c>
      <c r="C26" s="31">
        <v>0</v>
      </c>
      <c r="D26" s="31">
        <v>2940726.4</v>
      </c>
    </row>
    <row r="27" spans="1:4" x14ac:dyDescent="0.25">
      <c r="A27" s="11" t="s">
        <v>72</v>
      </c>
      <c r="B27">
        <v>1</v>
      </c>
      <c r="C27" s="31">
        <v>0</v>
      </c>
      <c r="D27" s="31">
        <v>2516781.59</v>
      </c>
    </row>
    <row r="28" spans="1:4" x14ac:dyDescent="0.25">
      <c r="A28" s="11" t="s">
        <v>73</v>
      </c>
      <c r="B28">
        <v>1</v>
      </c>
      <c r="C28" s="31">
        <v>0</v>
      </c>
      <c r="D28" s="31">
        <v>1378685.92</v>
      </c>
    </row>
    <row r="29" spans="1:4" x14ac:dyDescent="0.25">
      <c r="A29" s="11" t="s">
        <v>74</v>
      </c>
      <c r="B29">
        <v>1</v>
      </c>
      <c r="C29" s="31">
        <v>0</v>
      </c>
      <c r="D29" s="31">
        <v>1100000</v>
      </c>
    </row>
    <row r="30" spans="1:4" x14ac:dyDescent="0.25">
      <c r="A30" s="11" t="s">
        <v>75</v>
      </c>
      <c r="B30">
        <v>2</v>
      </c>
      <c r="C30" s="31">
        <v>0</v>
      </c>
      <c r="D30" s="31">
        <v>561166.85000000009</v>
      </c>
    </row>
    <row r="31" spans="1:4" x14ac:dyDescent="0.25">
      <c r="A31" s="11" t="s">
        <v>76</v>
      </c>
      <c r="B31">
        <v>1</v>
      </c>
      <c r="C31" s="31">
        <v>0</v>
      </c>
      <c r="D31" s="31">
        <v>340909.08</v>
      </c>
    </row>
    <row r="32" spans="1:4" x14ac:dyDescent="0.25">
      <c r="A32" s="11" t="s">
        <v>77</v>
      </c>
      <c r="B32">
        <v>1</v>
      </c>
      <c r="C32" s="31">
        <v>0</v>
      </c>
      <c r="D32" s="31">
        <v>255378.15</v>
      </c>
    </row>
    <row r="33" spans="1:4" x14ac:dyDescent="0.25">
      <c r="A33" s="11" t="s">
        <v>78</v>
      </c>
      <c r="B33">
        <v>1</v>
      </c>
      <c r="C33" s="31">
        <v>9900000</v>
      </c>
      <c r="D33" s="31">
        <v>100000</v>
      </c>
    </row>
    <row r="34" spans="1:4" x14ac:dyDescent="0.25">
      <c r="A34" s="32" t="s">
        <v>47</v>
      </c>
      <c r="B34" s="33">
        <v>40</v>
      </c>
      <c r="C34" s="34">
        <v>141084693.5</v>
      </c>
      <c r="D34" s="34">
        <v>470973938.98000002</v>
      </c>
    </row>
    <row r="36" spans="1:4" ht="18.75" x14ac:dyDescent="0.3">
      <c r="A36" s="35" t="s">
        <v>463</v>
      </c>
    </row>
    <row r="38" spans="1:4" x14ac:dyDescent="0.25">
      <c r="A38" s="42" t="s">
        <v>98</v>
      </c>
      <c r="B38" s="42" t="s">
        <v>94</v>
      </c>
      <c r="C38" s="41" t="s">
        <v>95</v>
      </c>
      <c r="D38" s="42" t="s">
        <v>96</v>
      </c>
    </row>
    <row r="39" spans="1:4" x14ac:dyDescent="0.25">
      <c r="A39" s="11" t="s">
        <v>79</v>
      </c>
      <c r="B39">
        <v>7</v>
      </c>
      <c r="C39" s="31">
        <v>59381487.32</v>
      </c>
      <c r="D39" s="31">
        <v>314448694.31</v>
      </c>
    </row>
    <row r="40" spans="1:4" x14ac:dyDescent="0.25">
      <c r="A40" s="11" t="s">
        <v>80</v>
      </c>
      <c r="B40">
        <v>33</v>
      </c>
      <c r="C40" s="31">
        <v>81703206.180000007</v>
      </c>
      <c r="D40" s="31">
        <v>156525244.67000002</v>
      </c>
    </row>
    <row r="41" spans="1:4" x14ac:dyDescent="0.25">
      <c r="A41" s="32" t="s">
        <v>47</v>
      </c>
      <c r="B41" s="33">
        <v>40</v>
      </c>
      <c r="C41" s="34">
        <v>141084693.5</v>
      </c>
      <c r="D41" s="34">
        <v>470973938.98000002</v>
      </c>
    </row>
    <row r="43" spans="1:4" ht="18.75" x14ac:dyDescent="0.25">
      <c r="A43" s="36" t="s">
        <v>81</v>
      </c>
    </row>
    <row r="45" spans="1:4" ht="15.75" x14ac:dyDescent="0.25">
      <c r="A45" s="37" t="s">
        <v>88</v>
      </c>
      <c r="B45">
        <v>471</v>
      </c>
      <c r="C45" s="38" t="s">
        <v>82</v>
      </c>
    </row>
    <row r="46" spans="1:4" ht="31.5" x14ac:dyDescent="0.25">
      <c r="A46" s="37" t="s">
        <v>89</v>
      </c>
      <c r="B46">
        <v>141</v>
      </c>
      <c r="C46" s="38" t="s">
        <v>82</v>
      </c>
    </row>
    <row r="47" spans="1:4" ht="15.75" x14ac:dyDescent="0.25">
      <c r="A47" s="37" t="s">
        <v>83</v>
      </c>
      <c r="B47">
        <v>32</v>
      </c>
      <c r="C47" s="39" t="s">
        <v>84</v>
      </c>
    </row>
    <row r="48" spans="1:4" ht="15.75" x14ac:dyDescent="0.25">
      <c r="A48" s="37" t="s">
        <v>85</v>
      </c>
      <c r="B48">
        <v>7.41</v>
      </c>
      <c r="C48" s="38" t="s">
        <v>86</v>
      </c>
    </row>
    <row r="49" spans="1:3" ht="15.75" x14ac:dyDescent="0.25">
      <c r="A49" s="37" t="s">
        <v>87</v>
      </c>
      <c r="B49">
        <v>11.14</v>
      </c>
      <c r="C49" s="38" t="s">
        <v>86</v>
      </c>
    </row>
    <row r="50" spans="1:3" ht="31.5" x14ac:dyDescent="0.25">
      <c r="A50" s="37" t="s">
        <v>90</v>
      </c>
      <c r="B50">
        <v>3.73</v>
      </c>
      <c r="C50" s="38" t="s">
        <v>86</v>
      </c>
    </row>
    <row r="51" spans="1:3" ht="15.75" x14ac:dyDescent="0.25">
      <c r="A51" s="37" t="s">
        <v>91</v>
      </c>
      <c r="B51" s="40">
        <v>117</v>
      </c>
      <c r="C51" s="38" t="s">
        <v>82</v>
      </c>
    </row>
    <row r="52" spans="1:3" ht="15.75" x14ac:dyDescent="0.25">
      <c r="A52" s="37" t="s">
        <v>92</v>
      </c>
      <c r="B52" s="40">
        <v>51</v>
      </c>
      <c r="C52" s="38" t="s">
        <v>82</v>
      </c>
    </row>
    <row r="53" spans="1:3" ht="15.75" x14ac:dyDescent="0.25">
      <c r="A53" s="37" t="s">
        <v>93</v>
      </c>
      <c r="B53" s="40">
        <v>67</v>
      </c>
      <c r="C53" s="38" t="s">
        <v>82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4" tint="0.59999389629810485"/>
    <pageSetUpPr autoPageBreaks="0"/>
  </sheetPr>
  <dimension ref="A1:K56"/>
  <sheetViews>
    <sheetView topLeftCell="A33" workbookViewId="0">
      <selection activeCell="A47" sqref="A47"/>
    </sheetView>
  </sheetViews>
  <sheetFormatPr defaultRowHeight="15" x14ac:dyDescent="0.25"/>
  <cols>
    <col min="1" max="1" width="39.7109375" bestFit="1" customWidth="1"/>
    <col min="2" max="2" width="18.7109375" bestFit="1" customWidth="1"/>
    <col min="3" max="3" width="22.5703125" bestFit="1" customWidth="1"/>
  </cols>
  <sheetData>
    <row r="1" spans="1:11" ht="18.75" x14ac:dyDescent="0.3">
      <c r="A1" s="6" t="s">
        <v>129</v>
      </c>
      <c r="G1" s="6" t="s">
        <v>128</v>
      </c>
      <c r="H1" s="30"/>
      <c r="I1" s="30"/>
      <c r="J1" s="30"/>
      <c r="K1" s="30"/>
    </row>
    <row r="2" spans="1:11" ht="18.75" x14ac:dyDescent="0.3">
      <c r="A2" s="6"/>
    </row>
    <row r="3" spans="1:11" ht="18.75" x14ac:dyDescent="0.3">
      <c r="A3" s="6" t="s">
        <v>377</v>
      </c>
    </row>
    <row r="5" spans="1:11" x14ac:dyDescent="0.25">
      <c r="A5" s="154" t="s">
        <v>119</v>
      </c>
      <c r="B5" s="154" t="s">
        <v>130</v>
      </c>
      <c r="C5" s="154" t="s">
        <v>131</v>
      </c>
    </row>
    <row r="6" spans="1:11" x14ac:dyDescent="0.25">
      <c r="A6" s="59" t="s">
        <v>132</v>
      </c>
      <c r="B6" s="60">
        <v>0.15534235630670482</v>
      </c>
      <c r="C6" s="20">
        <v>148.59747199999998</v>
      </c>
    </row>
    <row r="7" spans="1:11" x14ac:dyDescent="0.25">
      <c r="A7" s="59" t="s">
        <v>67</v>
      </c>
      <c r="B7" s="60">
        <v>0.10431352185853518</v>
      </c>
      <c r="C7" s="20">
        <v>99.784283000000002</v>
      </c>
    </row>
    <row r="8" spans="1:11" x14ac:dyDescent="0.25">
      <c r="A8" s="59" t="s">
        <v>133</v>
      </c>
      <c r="B8" s="60">
        <v>9.8707082058718046E-2</v>
      </c>
      <c r="C8" s="20">
        <v>94.421271900000008</v>
      </c>
    </row>
    <row r="9" spans="1:11" x14ac:dyDescent="0.25">
      <c r="A9" s="59" t="s">
        <v>64</v>
      </c>
      <c r="B9" s="60">
        <v>8.1639385977765946E-2</v>
      </c>
      <c r="C9" s="20">
        <v>78.094646304812471</v>
      </c>
    </row>
    <row r="10" spans="1:11" x14ac:dyDescent="0.25">
      <c r="A10" s="59" t="s">
        <v>62</v>
      </c>
      <c r="B10" s="60">
        <v>6.3659022838246163E-2</v>
      </c>
      <c r="C10" s="20">
        <v>60.894981180000002</v>
      </c>
    </row>
    <row r="11" spans="1:11" x14ac:dyDescent="0.25">
      <c r="A11" s="59" t="s">
        <v>65</v>
      </c>
      <c r="B11" s="60">
        <v>5.6946047772778792E-2</v>
      </c>
      <c r="C11" s="20">
        <v>54.473480000000002</v>
      </c>
    </row>
    <row r="12" spans="1:11" x14ac:dyDescent="0.25">
      <c r="A12" s="59" t="s">
        <v>72</v>
      </c>
      <c r="B12" s="60">
        <v>5.3939182214305305E-2</v>
      </c>
      <c r="C12" s="20">
        <v>51.597170980000001</v>
      </c>
    </row>
    <row r="13" spans="1:11" x14ac:dyDescent="0.25">
      <c r="A13" s="59" t="s">
        <v>134</v>
      </c>
      <c r="B13" s="60">
        <v>4.9793511114351784E-2</v>
      </c>
      <c r="C13" s="20">
        <v>47.631502762760768</v>
      </c>
    </row>
    <row r="14" spans="1:11" x14ac:dyDescent="0.25">
      <c r="A14" s="59" t="s">
        <v>135</v>
      </c>
      <c r="B14" s="60">
        <v>4.5324202098933355E-2</v>
      </c>
      <c r="C14" s="20">
        <v>43.356248819999998</v>
      </c>
    </row>
    <row r="15" spans="1:11" x14ac:dyDescent="0.25">
      <c r="A15" s="59" t="s">
        <v>66</v>
      </c>
      <c r="B15" s="60">
        <v>4.0820028328751784E-2</v>
      </c>
      <c r="C15" s="20">
        <v>39.047643931992376</v>
      </c>
    </row>
    <row r="16" spans="1:11" x14ac:dyDescent="0.25">
      <c r="A16" s="59" t="s">
        <v>136</v>
      </c>
      <c r="B16" s="60">
        <v>3.0643680000721107E-2</v>
      </c>
      <c r="C16" s="20">
        <v>29.313147354953411</v>
      </c>
    </row>
    <row r="17" spans="1:3" x14ac:dyDescent="0.25">
      <c r="A17" s="59" t="s">
        <v>78</v>
      </c>
      <c r="B17" s="60">
        <v>2.6336223400800489E-2</v>
      </c>
      <c r="C17" s="20">
        <v>25.192718279999998</v>
      </c>
    </row>
    <row r="18" spans="1:3" x14ac:dyDescent="0.25">
      <c r="A18" s="59" t="s">
        <v>137</v>
      </c>
      <c r="B18" s="60">
        <v>2.6124750716865364E-2</v>
      </c>
      <c r="C18" s="20">
        <v>24.990427629999999</v>
      </c>
    </row>
    <row r="19" spans="1:3" x14ac:dyDescent="0.25">
      <c r="A19" s="59" t="s">
        <v>138</v>
      </c>
      <c r="B19" s="60">
        <v>2.4648843130044618E-2</v>
      </c>
      <c r="C19" s="20">
        <v>23.578603182879021</v>
      </c>
    </row>
    <row r="20" spans="1:3" x14ac:dyDescent="0.25">
      <c r="A20" s="59" t="s">
        <v>63</v>
      </c>
      <c r="B20" s="60">
        <v>2.3361923499535996E-2</v>
      </c>
      <c r="C20" s="20">
        <v>22.347560933312597</v>
      </c>
    </row>
    <row r="21" spans="1:3" x14ac:dyDescent="0.25">
      <c r="A21" s="59" t="s">
        <v>76</v>
      </c>
      <c r="B21" s="60">
        <v>2.1195245327009067E-2</v>
      </c>
      <c r="C21" s="20">
        <v>20.2749588</v>
      </c>
    </row>
    <row r="22" spans="1:3" x14ac:dyDescent="0.25">
      <c r="A22" s="59" t="s">
        <v>74</v>
      </c>
      <c r="B22" s="60">
        <v>2.1165741081519758E-2</v>
      </c>
      <c r="C22" s="20">
        <v>20.246735613502672</v>
      </c>
    </row>
    <row r="23" spans="1:3" x14ac:dyDescent="0.25">
      <c r="A23" s="59" t="s">
        <v>139</v>
      </c>
      <c r="B23" s="60">
        <v>1.9639540440045084E-2</v>
      </c>
      <c r="C23" s="20">
        <v>18.78680181</v>
      </c>
    </row>
    <row r="24" spans="1:3" x14ac:dyDescent="0.25">
      <c r="A24" s="59" t="s">
        <v>73</v>
      </c>
      <c r="B24" s="60">
        <v>1.4975251688934972E-2</v>
      </c>
      <c r="C24" s="20">
        <v>14.325034050249052</v>
      </c>
    </row>
    <row r="25" spans="1:3" x14ac:dyDescent="0.25">
      <c r="A25" s="59" t="s">
        <v>68</v>
      </c>
      <c r="B25" s="60">
        <v>1.3107756586341401E-2</v>
      </c>
      <c r="C25" s="20">
        <v>12.538624613598786</v>
      </c>
    </row>
    <row r="26" spans="1:3" x14ac:dyDescent="0.25">
      <c r="A26" s="59" t="s">
        <v>71</v>
      </c>
      <c r="B26" s="60">
        <v>7.2371398476562309E-3</v>
      </c>
      <c r="C26" s="20">
        <v>6.9229070000000004</v>
      </c>
    </row>
    <row r="27" spans="1:3" x14ac:dyDescent="0.25">
      <c r="A27" s="59" t="s">
        <v>140</v>
      </c>
      <c r="B27" s="60">
        <v>6.2935569699268988E-3</v>
      </c>
      <c r="C27" s="20">
        <v>6.0202939999999998</v>
      </c>
    </row>
    <row r="28" spans="1:3" x14ac:dyDescent="0.25">
      <c r="A28" s="59" t="s">
        <v>75</v>
      </c>
      <c r="B28" s="60">
        <v>5.9428985643584179E-3</v>
      </c>
      <c r="C28" s="20">
        <v>5.6848609999999997</v>
      </c>
    </row>
    <row r="29" spans="1:3" x14ac:dyDescent="0.25">
      <c r="A29" s="59" t="s">
        <v>77</v>
      </c>
      <c r="B29" s="60">
        <v>5.7797978355534985E-3</v>
      </c>
      <c r="C29" s="20">
        <v>5.5288420199999999</v>
      </c>
    </row>
    <row r="30" spans="1:3" x14ac:dyDescent="0.25">
      <c r="A30" s="59" t="s">
        <v>141</v>
      </c>
      <c r="B30" s="60">
        <v>1.8423404646483645E-3</v>
      </c>
      <c r="C30" s="20">
        <v>1.7623470000000001</v>
      </c>
    </row>
    <row r="31" spans="1:3" x14ac:dyDescent="0.25">
      <c r="A31" s="59" t="s">
        <v>70</v>
      </c>
      <c r="B31" s="60">
        <v>1.220969876947528E-3</v>
      </c>
      <c r="C31" s="20">
        <v>1.167956</v>
      </c>
    </row>
    <row r="32" spans="1:3" x14ac:dyDescent="0.25">
      <c r="A32" s="154" t="s">
        <v>18</v>
      </c>
      <c r="B32" s="155">
        <v>1.0000000000000002</v>
      </c>
      <c r="C32" s="154">
        <v>956.58052016806141</v>
      </c>
    </row>
    <row r="34" spans="1:3" ht="18.75" x14ac:dyDescent="0.3">
      <c r="A34" s="6" t="s">
        <v>464</v>
      </c>
    </row>
    <row r="36" spans="1:3" x14ac:dyDescent="0.25">
      <c r="A36" s="154" t="s">
        <v>98</v>
      </c>
      <c r="B36" s="154" t="s">
        <v>130</v>
      </c>
      <c r="C36" s="154" t="s">
        <v>131</v>
      </c>
    </row>
    <row r="37" spans="1:3" x14ac:dyDescent="0.25">
      <c r="A37" s="59" t="s">
        <v>142</v>
      </c>
      <c r="B37" s="60">
        <v>0.30667850098027244</v>
      </c>
      <c r="C37" s="20">
        <v>293.36267999207024</v>
      </c>
    </row>
    <row r="38" spans="1:3" x14ac:dyDescent="0.25">
      <c r="A38" s="59" t="s">
        <v>143</v>
      </c>
      <c r="B38" s="60">
        <v>0.19512802341798022</v>
      </c>
      <c r="C38" s="20">
        <v>186.65566614053711</v>
      </c>
    </row>
    <row r="39" spans="1:3" x14ac:dyDescent="0.25">
      <c r="A39" s="59" t="s">
        <v>144</v>
      </c>
      <c r="B39" s="60">
        <v>0.16006255970775327</v>
      </c>
      <c r="C39" s="20">
        <v>153.11272662467394</v>
      </c>
    </row>
    <row r="40" spans="1:3" x14ac:dyDescent="0.25">
      <c r="A40" s="59" t="s">
        <v>145</v>
      </c>
      <c r="B40" s="60">
        <v>0.12986806634150211</v>
      </c>
      <c r="C40" s="20">
        <v>124.22926245417435</v>
      </c>
    </row>
    <row r="41" spans="1:3" x14ac:dyDescent="0.25">
      <c r="A41" s="59" t="s">
        <v>146</v>
      </c>
      <c r="B41" s="60">
        <v>0.10740494847428034</v>
      </c>
      <c r="C41" s="20">
        <v>102.74148148015088</v>
      </c>
    </row>
    <row r="42" spans="1:3" x14ac:dyDescent="0.25">
      <c r="A42" s="59" t="s">
        <v>147</v>
      </c>
      <c r="B42" s="60">
        <v>6.3533636634544866E-2</v>
      </c>
      <c r="C42" s="20">
        <v>60.77503918004151</v>
      </c>
    </row>
    <row r="43" spans="1:3" x14ac:dyDescent="0.25">
      <c r="A43" s="59" t="s">
        <v>148</v>
      </c>
      <c r="B43" s="60">
        <v>2.052224724826876E-2</v>
      </c>
      <c r="C43" s="20">
        <v>19.631181947766489</v>
      </c>
    </row>
    <row r="44" spans="1:3" x14ac:dyDescent="0.25">
      <c r="A44" s="59" t="s">
        <v>149</v>
      </c>
      <c r="B44" s="60">
        <v>1.6802017195398034E-2</v>
      </c>
      <c r="C44" s="20">
        <v>16.072482348646556</v>
      </c>
    </row>
    <row r="45" spans="1:3" x14ac:dyDescent="0.25">
      <c r="A45" s="154" t="s">
        <v>150</v>
      </c>
      <c r="B45" s="155">
        <v>1.0000000000000002</v>
      </c>
      <c r="C45" s="154">
        <v>956.58052016806107</v>
      </c>
    </row>
    <row r="47" spans="1:3" ht="18.75" x14ac:dyDescent="0.25">
      <c r="A47" s="36" t="s">
        <v>151</v>
      </c>
    </row>
    <row r="49" spans="1:3" x14ac:dyDescent="0.25">
      <c r="A49" t="s">
        <v>152</v>
      </c>
      <c r="B49" s="61">
        <v>1818</v>
      </c>
      <c r="C49" t="s">
        <v>153</v>
      </c>
    </row>
    <row r="50" spans="1:3" x14ac:dyDescent="0.25">
      <c r="A50" t="s">
        <v>154</v>
      </c>
      <c r="B50" s="61">
        <v>957</v>
      </c>
      <c r="C50" t="s">
        <v>153</v>
      </c>
    </row>
    <row r="51" spans="1:3" x14ac:dyDescent="0.25">
      <c r="A51" t="s">
        <v>155</v>
      </c>
      <c r="B51" s="62">
        <v>115</v>
      </c>
      <c r="C51" t="s">
        <v>84</v>
      </c>
    </row>
    <row r="52" spans="1:3" x14ac:dyDescent="0.25">
      <c r="A52" t="s">
        <v>156</v>
      </c>
      <c r="B52" s="62">
        <v>219</v>
      </c>
      <c r="C52" t="s">
        <v>84</v>
      </c>
    </row>
    <row r="53" spans="1:3" x14ac:dyDescent="0.25">
      <c r="A53" t="s">
        <v>157</v>
      </c>
      <c r="B53" s="62" t="s">
        <v>225</v>
      </c>
      <c r="C53" t="s">
        <v>158</v>
      </c>
    </row>
    <row r="54" spans="1:3" x14ac:dyDescent="0.25">
      <c r="A54" s="63" t="s">
        <v>159</v>
      </c>
      <c r="B54" s="64">
        <v>4.8</v>
      </c>
      <c r="C54" t="s">
        <v>160</v>
      </c>
    </row>
    <row r="55" spans="1:3" x14ac:dyDescent="0.25">
      <c r="A55" s="63" t="s">
        <v>161</v>
      </c>
      <c r="B55" s="64">
        <v>2.6</v>
      </c>
      <c r="C55" t="s">
        <v>160</v>
      </c>
    </row>
    <row r="56" spans="1:3" x14ac:dyDescent="0.25">
      <c r="A56" s="63" t="s">
        <v>162</v>
      </c>
      <c r="B56" s="64">
        <v>2.1</v>
      </c>
      <c r="C56" t="s">
        <v>163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9" tint="0.59999389629810485"/>
    <pageSetUpPr autoPageBreaks="0"/>
  </sheetPr>
  <dimension ref="A1:K263"/>
  <sheetViews>
    <sheetView tabSelected="1" topLeftCell="A93" zoomScale="80" zoomScaleNormal="80" workbookViewId="0">
      <selection activeCell="A100" sqref="A100"/>
    </sheetView>
  </sheetViews>
  <sheetFormatPr defaultRowHeight="15" x14ac:dyDescent="0.25"/>
  <cols>
    <col min="1" max="1" width="127.140625" bestFit="1" customWidth="1"/>
    <col min="2" max="2" width="68.85546875" customWidth="1"/>
    <col min="3" max="3" width="47.28515625" customWidth="1"/>
    <col min="4" max="4" width="71.28515625" bestFit="1" customWidth="1"/>
    <col min="5" max="5" width="54.5703125" bestFit="1" customWidth="1"/>
    <col min="6" max="6" width="57.42578125" bestFit="1" customWidth="1"/>
    <col min="7" max="7" width="61.7109375" bestFit="1" customWidth="1"/>
    <col min="8" max="8" width="48.42578125" bestFit="1" customWidth="1"/>
    <col min="9" max="9" width="67" bestFit="1" customWidth="1"/>
    <col min="10" max="10" width="42.7109375" bestFit="1" customWidth="1"/>
    <col min="11" max="11" width="53.7109375" bestFit="1" customWidth="1"/>
  </cols>
  <sheetData>
    <row r="1" spans="1:4" ht="18.75" x14ac:dyDescent="0.3">
      <c r="A1" s="6" t="s">
        <v>56</v>
      </c>
    </row>
    <row r="2" spans="1:4" x14ac:dyDescent="0.25">
      <c r="A2" s="7" t="s">
        <v>206</v>
      </c>
    </row>
    <row r="3" spans="1:4" x14ac:dyDescent="0.25">
      <c r="A3" s="7" t="s">
        <v>2</v>
      </c>
    </row>
    <row r="4" spans="1:4" x14ac:dyDescent="0.25">
      <c r="A4" s="76" t="s">
        <v>207</v>
      </c>
    </row>
    <row r="5" spans="1:4" x14ac:dyDescent="0.25">
      <c r="A5" s="76"/>
    </row>
    <row r="6" spans="1:4" ht="18.75" x14ac:dyDescent="0.3">
      <c r="A6" s="6" t="s">
        <v>443</v>
      </c>
    </row>
    <row r="7" spans="1:4" ht="18.75" x14ac:dyDescent="0.3">
      <c r="A7" s="6"/>
    </row>
    <row r="8" spans="1:4" ht="23.25" x14ac:dyDescent="0.35">
      <c r="A8" s="157"/>
      <c r="B8" s="157" t="s">
        <v>472</v>
      </c>
      <c r="C8" s="157" t="s">
        <v>410</v>
      </c>
      <c r="D8" s="157" t="s">
        <v>411</v>
      </c>
    </row>
    <row r="9" spans="1:4" x14ac:dyDescent="0.25">
      <c r="A9" s="166" t="s">
        <v>412</v>
      </c>
      <c r="B9" s="125" t="s">
        <v>413</v>
      </c>
      <c r="C9" s="126" t="s">
        <v>414</v>
      </c>
      <c r="D9" s="127">
        <v>8231386</v>
      </c>
    </row>
    <row r="10" spans="1:4" x14ac:dyDescent="0.25">
      <c r="A10" s="167"/>
      <c r="B10" s="125" t="s">
        <v>415</v>
      </c>
      <c r="C10" s="126" t="s">
        <v>416</v>
      </c>
      <c r="D10" s="127">
        <v>3872308</v>
      </c>
    </row>
    <row r="11" spans="1:4" x14ac:dyDescent="0.25">
      <c r="A11" s="167"/>
      <c r="B11" s="125" t="s">
        <v>417</v>
      </c>
      <c r="C11" s="125" t="s">
        <v>418</v>
      </c>
      <c r="D11" s="127">
        <v>2992330</v>
      </c>
    </row>
    <row r="12" spans="1:4" x14ac:dyDescent="0.25">
      <c r="A12" s="165" t="s">
        <v>262</v>
      </c>
      <c r="B12" s="128" t="s">
        <v>419</v>
      </c>
      <c r="C12" s="128" t="s">
        <v>163</v>
      </c>
      <c r="D12" s="129">
        <v>0.33</v>
      </c>
    </row>
    <row r="13" spans="1:4" x14ac:dyDescent="0.25">
      <c r="A13" s="165"/>
      <c r="B13" s="128" t="s">
        <v>420</v>
      </c>
      <c r="C13" s="128" t="s">
        <v>421</v>
      </c>
      <c r="D13" s="130">
        <v>1349</v>
      </c>
    </row>
    <row r="14" spans="1:4" x14ac:dyDescent="0.25">
      <c r="A14" s="165"/>
      <c r="B14" s="131" t="s">
        <v>422</v>
      </c>
      <c r="C14" s="128" t="s">
        <v>423</v>
      </c>
      <c r="D14" s="132">
        <v>2506</v>
      </c>
    </row>
    <row r="15" spans="1:4" x14ac:dyDescent="0.25">
      <c r="A15" s="166" t="s">
        <v>424</v>
      </c>
      <c r="B15" s="126" t="s">
        <v>425</v>
      </c>
      <c r="C15" s="126" t="s">
        <v>163</v>
      </c>
      <c r="D15" s="133">
        <v>0.14000000000000001</v>
      </c>
    </row>
    <row r="16" spans="1:4" x14ac:dyDescent="0.25">
      <c r="A16" s="167"/>
      <c r="B16" s="126" t="s">
        <v>426</v>
      </c>
      <c r="C16" s="126" t="s">
        <v>427</v>
      </c>
      <c r="D16" s="127">
        <v>3670788</v>
      </c>
    </row>
    <row r="17" spans="1:9" x14ac:dyDescent="0.25">
      <c r="A17" s="167"/>
      <c r="B17" s="126" t="s">
        <v>428</v>
      </c>
      <c r="C17" s="126" t="s">
        <v>423</v>
      </c>
      <c r="D17" s="127">
        <v>1204</v>
      </c>
    </row>
    <row r="18" spans="1:9" x14ac:dyDescent="0.25">
      <c r="A18" s="165" t="s">
        <v>429</v>
      </c>
      <c r="B18" s="128" t="s">
        <v>430</v>
      </c>
      <c r="C18" s="128" t="s">
        <v>163</v>
      </c>
      <c r="D18" s="134">
        <v>0.18</v>
      </c>
    </row>
    <row r="19" spans="1:9" x14ac:dyDescent="0.25">
      <c r="A19" s="165"/>
      <c r="B19" s="128" t="s">
        <v>431</v>
      </c>
      <c r="C19" s="128" t="s">
        <v>432</v>
      </c>
      <c r="D19" s="130">
        <v>134047320.47546852</v>
      </c>
    </row>
    <row r="20" spans="1:9" x14ac:dyDescent="0.25">
      <c r="A20" s="165"/>
      <c r="B20" s="128" t="s">
        <v>433</v>
      </c>
      <c r="C20" s="128" t="s">
        <v>432</v>
      </c>
      <c r="D20" s="130">
        <v>115081306.28350374</v>
      </c>
    </row>
    <row r="21" spans="1:9" x14ac:dyDescent="0.25">
      <c r="A21" s="166" t="s">
        <v>434</v>
      </c>
      <c r="B21" s="126" t="s">
        <v>435</v>
      </c>
      <c r="C21" s="126" t="s">
        <v>163</v>
      </c>
      <c r="D21" s="133">
        <v>0.01</v>
      </c>
    </row>
    <row r="22" spans="1:9" x14ac:dyDescent="0.25">
      <c r="A22" s="167"/>
      <c r="B22" s="126" t="s">
        <v>436</v>
      </c>
      <c r="C22" s="126" t="s">
        <v>437</v>
      </c>
      <c r="D22" s="127">
        <v>1789552</v>
      </c>
    </row>
    <row r="23" spans="1:9" x14ac:dyDescent="0.25">
      <c r="A23" s="165" t="s">
        <v>438</v>
      </c>
      <c r="B23" s="128" t="s">
        <v>439</v>
      </c>
      <c r="C23" s="128" t="s">
        <v>163</v>
      </c>
      <c r="D23" s="134">
        <v>0.36</v>
      </c>
    </row>
    <row r="24" spans="1:9" x14ac:dyDescent="0.25">
      <c r="A24" s="165"/>
      <c r="B24" s="128" t="s">
        <v>440</v>
      </c>
      <c r="C24" s="128" t="s">
        <v>441</v>
      </c>
      <c r="D24" s="135">
        <v>17</v>
      </c>
    </row>
    <row r="25" spans="1:9" x14ac:dyDescent="0.25">
      <c r="A25" s="165"/>
      <c r="B25" s="128" t="s">
        <v>440</v>
      </c>
      <c r="C25" s="128" t="s">
        <v>442</v>
      </c>
      <c r="D25" s="135">
        <v>326</v>
      </c>
    </row>
    <row r="26" spans="1:9" x14ac:dyDescent="0.25">
      <c r="A26" s="156" t="s">
        <v>471</v>
      </c>
    </row>
    <row r="27" spans="1:9" x14ac:dyDescent="0.25">
      <c r="A27" s="76"/>
    </row>
    <row r="28" spans="1:9" ht="18.75" x14ac:dyDescent="0.3">
      <c r="A28" s="6" t="s">
        <v>210</v>
      </c>
    </row>
    <row r="29" spans="1:9" ht="18.75" x14ac:dyDescent="0.3">
      <c r="A29" s="77" t="s">
        <v>208</v>
      </c>
      <c r="B29" s="78" t="s">
        <v>209</v>
      </c>
    </row>
    <row r="31" spans="1:9" x14ac:dyDescent="0.25">
      <c r="A31" s="42" t="s">
        <v>237</v>
      </c>
      <c r="B31" s="42" t="s">
        <v>94</v>
      </c>
      <c r="C31" s="42" t="s">
        <v>211</v>
      </c>
      <c r="D31" s="42" t="s">
        <v>238</v>
      </c>
      <c r="E31" s="42" t="s">
        <v>239</v>
      </c>
      <c r="F31" s="42" t="s">
        <v>240</v>
      </c>
      <c r="G31" s="42" t="s">
        <v>241</v>
      </c>
      <c r="H31" s="42" t="s">
        <v>242</v>
      </c>
      <c r="I31" s="42" t="s">
        <v>243</v>
      </c>
    </row>
    <row r="32" spans="1:9" x14ac:dyDescent="0.25">
      <c r="A32" s="11" t="s">
        <v>262</v>
      </c>
      <c r="B32">
        <v>104</v>
      </c>
      <c r="C32" s="31">
        <v>2683446661.7599998</v>
      </c>
      <c r="D32" s="31">
        <v>8794.7000000000007</v>
      </c>
      <c r="E32" s="31"/>
      <c r="F32" s="31">
        <v>4575.1000000000004</v>
      </c>
      <c r="G32" s="31">
        <v>2505.9293458451052</v>
      </c>
      <c r="H32" s="31"/>
      <c r="I32" s="31">
        <v>1348.9007267830655</v>
      </c>
    </row>
    <row r="33" spans="1:9" x14ac:dyDescent="0.25">
      <c r="A33" s="11" t="s">
        <v>166</v>
      </c>
      <c r="B33">
        <v>23</v>
      </c>
      <c r="C33" s="31">
        <v>504592805.37000006</v>
      </c>
      <c r="D33" s="31">
        <v>1116.2999999999997</v>
      </c>
      <c r="E33" s="31">
        <v>5494415</v>
      </c>
      <c r="F33" s="31">
        <v>229.2</v>
      </c>
      <c r="G33" s="31">
        <v>383.7493952889817</v>
      </c>
      <c r="H33" s="31">
        <v>1224535.7224524862</v>
      </c>
      <c r="I33" s="31">
        <v>55.77208828280709</v>
      </c>
    </row>
    <row r="34" spans="1:9" x14ac:dyDescent="0.25">
      <c r="A34" s="80" t="s">
        <v>47</v>
      </c>
      <c r="B34" s="81">
        <v>127</v>
      </c>
      <c r="C34" s="158">
        <v>3188039467.1299996</v>
      </c>
      <c r="D34" s="158">
        <v>9910.9999999999982</v>
      </c>
      <c r="E34" s="158">
        <f>SUM(E32:E33)</f>
        <v>5494415</v>
      </c>
      <c r="F34" s="158">
        <v>4804.3</v>
      </c>
      <c r="G34" s="158">
        <v>2889.6787411340874</v>
      </c>
      <c r="H34" s="158">
        <f>SUM(H32:H33)</f>
        <v>1224535.7224524862</v>
      </c>
      <c r="I34" s="158">
        <v>1404.6728150658726</v>
      </c>
    </row>
    <row r="36" spans="1:9" ht="18.75" x14ac:dyDescent="0.3">
      <c r="A36" s="6" t="s">
        <v>465</v>
      </c>
    </row>
    <row r="37" spans="1:9" ht="18.75" x14ac:dyDescent="0.3">
      <c r="A37" s="77" t="s">
        <v>213</v>
      </c>
      <c r="B37" s="77" t="s">
        <v>214</v>
      </c>
    </row>
    <row r="39" spans="1:9" x14ac:dyDescent="0.25">
      <c r="A39" s="42" t="s">
        <v>119</v>
      </c>
      <c r="B39" s="42" t="s">
        <v>94</v>
      </c>
      <c r="C39" s="42" t="s">
        <v>117</v>
      </c>
      <c r="D39" s="42" t="s">
        <v>238</v>
      </c>
      <c r="E39" s="42" t="s">
        <v>240</v>
      </c>
      <c r="F39" s="42" t="s">
        <v>241</v>
      </c>
      <c r="G39" s="42" t="s">
        <v>243</v>
      </c>
    </row>
    <row r="40" spans="1:9" x14ac:dyDescent="0.25">
      <c r="A40" s="11" t="s">
        <v>69</v>
      </c>
      <c r="B40">
        <v>1</v>
      </c>
      <c r="C40" s="31">
        <v>7542011.3099999996</v>
      </c>
      <c r="D40" s="31">
        <v>14</v>
      </c>
      <c r="E40" s="31">
        <v>18</v>
      </c>
      <c r="F40" s="31">
        <v>6.5373584822943602</v>
      </c>
      <c r="G40" s="31">
        <v>8.4051751915213213</v>
      </c>
    </row>
    <row r="41" spans="1:9" x14ac:dyDescent="0.25">
      <c r="A41" s="11" t="s">
        <v>70</v>
      </c>
      <c r="B41">
        <v>1</v>
      </c>
      <c r="C41" s="31">
        <v>9014000</v>
      </c>
      <c r="D41" s="31">
        <v>0.3</v>
      </c>
      <c r="E41" s="31">
        <v>12.9</v>
      </c>
      <c r="F41" s="31">
        <v>0.20940065045686851</v>
      </c>
      <c r="G41" s="31">
        <v>9.0042279696453473</v>
      </c>
    </row>
    <row r="42" spans="1:9" x14ac:dyDescent="0.25">
      <c r="A42" s="11" t="s">
        <v>138</v>
      </c>
      <c r="B42">
        <v>3</v>
      </c>
      <c r="C42" s="31">
        <v>105923761.90000001</v>
      </c>
      <c r="D42" s="31">
        <v>160.4</v>
      </c>
      <c r="E42" s="31">
        <v>62</v>
      </c>
      <c r="F42" s="31">
        <v>43.548385441577494</v>
      </c>
      <c r="G42" s="31">
        <v>21.689191772654404</v>
      </c>
    </row>
    <row r="43" spans="1:9" x14ac:dyDescent="0.25">
      <c r="A43" s="11" t="s">
        <v>136</v>
      </c>
      <c r="B43">
        <v>2</v>
      </c>
      <c r="C43" s="31">
        <v>17747784.300000001</v>
      </c>
      <c r="D43" s="31">
        <v>24.4</v>
      </c>
      <c r="E43" s="31">
        <v>7</v>
      </c>
      <c r="F43" s="31">
        <v>11.835865687639775</v>
      </c>
      <c r="G43" s="31">
        <v>3.4597876557135416</v>
      </c>
    </row>
    <row r="44" spans="1:9" x14ac:dyDescent="0.25">
      <c r="A44" s="11" t="s">
        <v>78</v>
      </c>
      <c r="B44">
        <v>3</v>
      </c>
      <c r="C44" s="31">
        <v>19260943.439999998</v>
      </c>
      <c r="D44" s="31">
        <v>87.5</v>
      </c>
      <c r="E44" s="31">
        <v>0</v>
      </c>
      <c r="F44" s="31">
        <v>43.93616158333333</v>
      </c>
      <c r="G44" s="31">
        <v>0</v>
      </c>
    </row>
    <row r="45" spans="1:9" x14ac:dyDescent="0.25">
      <c r="A45" s="11" t="s">
        <v>174</v>
      </c>
      <c r="B45">
        <v>2</v>
      </c>
      <c r="C45" s="31">
        <v>6356205.79</v>
      </c>
      <c r="D45" s="31">
        <v>9.5</v>
      </c>
      <c r="E45" s="31">
        <v>7</v>
      </c>
      <c r="F45" s="31">
        <v>4.4431040373371999</v>
      </c>
      <c r="G45" s="31">
        <v>3.2738661327747787</v>
      </c>
    </row>
    <row r="46" spans="1:9" x14ac:dyDescent="0.25">
      <c r="A46" s="11" t="s">
        <v>67</v>
      </c>
      <c r="B46">
        <v>21</v>
      </c>
      <c r="C46" s="31">
        <v>412908427.14999992</v>
      </c>
      <c r="D46" s="31">
        <v>1816.8999999999996</v>
      </c>
      <c r="E46" s="31">
        <v>1448</v>
      </c>
      <c r="F46" s="31">
        <v>496.77085952207977</v>
      </c>
      <c r="G46" s="31">
        <v>401.00264498067713</v>
      </c>
    </row>
    <row r="47" spans="1:9" x14ac:dyDescent="0.25">
      <c r="A47" s="11" t="s">
        <v>65</v>
      </c>
      <c r="B47">
        <v>1</v>
      </c>
      <c r="C47" s="31">
        <v>90000000</v>
      </c>
      <c r="D47" s="31">
        <v>25.2</v>
      </c>
      <c r="E47" s="31">
        <v>0</v>
      </c>
      <c r="F47" s="31">
        <v>8.4943820224719104</v>
      </c>
      <c r="G47" s="31">
        <v>0</v>
      </c>
    </row>
    <row r="48" spans="1:9" x14ac:dyDescent="0.25">
      <c r="A48" s="11" t="s">
        <v>170</v>
      </c>
      <c r="B48">
        <v>3</v>
      </c>
      <c r="C48" s="31">
        <v>115082500</v>
      </c>
      <c r="D48" s="31">
        <v>340.4</v>
      </c>
      <c r="E48" s="31">
        <v>296</v>
      </c>
      <c r="F48" s="31">
        <v>160.68576959021021</v>
      </c>
      <c r="G48" s="31">
        <v>144.45737410071945</v>
      </c>
    </row>
    <row r="49" spans="1:7" x14ac:dyDescent="0.25">
      <c r="A49" s="11" t="s">
        <v>171</v>
      </c>
      <c r="B49">
        <v>1</v>
      </c>
      <c r="C49" s="31">
        <v>25000000</v>
      </c>
      <c r="D49" s="31">
        <v>135.6</v>
      </c>
      <c r="E49" s="31">
        <v>0</v>
      </c>
      <c r="F49" s="31">
        <v>16.95</v>
      </c>
      <c r="G49" s="31">
        <v>0</v>
      </c>
    </row>
    <row r="50" spans="1:7" x14ac:dyDescent="0.25">
      <c r="A50" s="11" t="s">
        <v>140</v>
      </c>
      <c r="B50">
        <v>12</v>
      </c>
      <c r="C50" s="31">
        <v>236127473.34</v>
      </c>
      <c r="D50" s="31">
        <v>844.3</v>
      </c>
      <c r="E50" s="31">
        <v>490.3</v>
      </c>
      <c r="F50" s="31">
        <v>247.09710975413674</v>
      </c>
      <c r="G50" s="31">
        <v>142.43123476391023</v>
      </c>
    </row>
    <row r="51" spans="1:7" x14ac:dyDescent="0.25">
      <c r="A51" s="11" t="s">
        <v>133</v>
      </c>
      <c r="B51">
        <v>2</v>
      </c>
      <c r="C51" s="31">
        <v>39082643.399999999</v>
      </c>
      <c r="D51" s="31">
        <v>134.30000000000001</v>
      </c>
      <c r="E51" s="31">
        <v>103</v>
      </c>
      <c r="F51" s="31">
        <v>65.243302087465025</v>
      </c>
      <c r="G51" s="31">
        <v>49.908117044646218</v>
      </c>
    </row>
    <row r="52" spans="1:7" x14ac:dyDescent="0.25">
      <c r="A52" s="11" t="s">
        <v>76</v>
      </c>
      <c r="B52">
        <v>1</v>
      </c>
      <c r="C52" s="31">
        <v>57500000</v>
      </c>
      <c r="D52" s="31">
        <v>247.1</v>
      </c>
      <c r="E52" s="31">
        <v>105</v>
      </c>
      <c r="F52" s="31">
        <v>86.477480219111371</v>
      </c>
      <c r="G52" s="31">
        <v>36.746804625684724</v>
      </c>
    </row>
    <row r="53" spans="1:7" x14ac:dyDescent="0.25">
      <c r="A53" s="11" t="s">
        <v>139</v>
      </c>
      <c r="B53">
        <v>2</v>
      </c>
      <c r="C53" s="31">
        <v>7990181.8200000003</v>
      </c>
      <c r="D53" s="31">
        <v>4.8000000000000007</v>
      </c>
      <c r="E53" s="31">
        <v>0</v>
      </c>
      <c r="F53" s="31">
        <v>3.5550436370000003</v>
      </c>
      <c r="G53" s="31">
        <v>0</v>
      </c>
    </row>
    <row r="54" spans="1:7" x14ac:dyDescent="0.25">
      <c r="A54" s="11" t="s">
        <v>176</v>
      </c>
      <c r="B54">
        <v>1</v>
      </c>
      <c r="C54" s="31">
        <v>1703835.54</v>
      </c>
      <c r="D54" s="31">
        <v>296.89999999999998</v>
      </c>
      <c r="E54" s="31">
        <v>0</v>
      </c>
      <c r="F54" s="31">
        <v>114.51857246556</v>
      </c>
      <c r="G54" s="31">
        <v>0</v>
      </c>
    </row>
    <row r="55" spans="1:7" x14ac:dyDescent="0.25">
      <c r="A55" s="11" t="s">
        <v>73</v>
      </c>
      <c r="B55">
        <v>3</v>
      </c>
      <c r="C55" s="31">
        <v>57330356.329999998</v>
      </c>
      <c r="D55" s="31">
        <v>492.7</v>
      </c>
      <c r="E55" s="31">
        <v>155</v>
      </c>
      <c r="F55" s="31">
        <v>99.174727934649326</v>
      </c>
      <c r="G55" s="31">
        <v>31.013625964267018</v>
      </c>
    </row>
    <row r="56" spans="1:7" x14ac:dyDescent="0.25">
      <c r="A56" s="11" t="s">
        <v>75</v>
      </c>
      <c r="B56">
        <v>3</v>
      </c>
      <c r="C56" s="31">
        <v>51122046.029999994</v>
      </c>
      <c r="D56" s="31">
        <v>276</v>
      </c>
      <c r="E56" s="31">
        <v>76</v>
      </c>
      <c r="F56" s="31">
        <v>82.451011967129475</v>
      </c>
      <c r="G56" s="31">
        <v>20.48873510935961</v>
      </c>
    </row>
    <row r="57" spans="1:7" x14ac:dyDescent="0.25">
      <c r="A57" s="11" t="s">
        <v>68</v>
      </c>
      <c r="B57">
        <v>3</v>
      </c>
      <c r="C57" s="31">
        <v>84532918.909999996</v>
      </c>
      <c r="D57" s="31">
        <v>255.9</v>
      </c>
      <c r="E57" s="31">
        <v>121</v>
      </c>
      <c r="F57" s="31">
        <v>161.62947046778552</v>
      </c>
      <c r="G57" s="31">
        <v>83.915110070638605</v>
      </c>
    </row>
    <row r="58" spans="1:7" x14ac:dyDescent="0.25">
      <c r="A58" s="11" t="s">
        <v>74</v>
      </c>
      <c r="B58">
        <v>2</v>
      </c>
      <c r="C58" s="31">
        <v>25911074.129999999</v>
      </c>
      <c r="D58" s="31">
        <v>123.2</v>
      </c>
      <c r="E58" s="31">
        <v>10</v>
      </c>
      <c r="F58" s="31">
        <v>63.145647168647429</v>
      </c>
      <c r="G58" s="31">
        <v>6.6474066355033639</v>
      </c>
    </row>
    <row r="59" spans="1:7" x14ac:dyDescent="0.25">
      <c r="A59" s="11" t="s">
        <v>63</v>
      </c>
      <c r="B59">
        <v>14</v>
      </c>
      <c r="C59" s="31">
        <v>440971865.24999994</v>
      </c>
      <c r="D59" s="31">
        <v>1731.5000000000002</v>
      </c>
      <c r="E59" s="31">
        <v>736.9</v>
      </c>
      <c r="F59" s="31">
        <v>372.14895297521701</v>
      </c>
      <c r="G59" s="31">
        <v>165.82715843355962</v>
      </c>
    </row>
    <row r="60" spans="1:7" x14ac:dyDescent="0.25">
      <c r="A60" s="11" t="s">
        <v>134</v>
      </c>
      <c r="B60">
        <v>1</v>
      </c>
      <c r="C60" s="31">
        <v>40003834.869999997</v>
      </c>
      <c r="D60" s="31">
        <v>67.2</v>
      </c>
      <c r="E60" s="31">
        <v>0</v>
      </c>
      <c r="F60" s="31">
        <v>8.4802056239049186</v>
      </c>
      <c r="G60" s="31">
        <v>0</v>
      </c>
    </row>
    <row r="61" spans="1:7" x14ac:dyDescent="0.25">
      <c r="A61" s="11" t="s">
        <v>132</v>
      </c>
      <c r="B61">
        <v>3</v>
      </c>
      <c r="C61" s="31">
        <v>120519086.19999999</v>
      </c>
      <c r="D61" s="31">
        <v>613.9</v>
      </c>
      <c r="E61" s="31">
        <v>264</v>
      </c>
      <c r="F61" s="31">
        <v>104.16011115709873</v>
      </c>
      <c r="G61" s="31">
        <v>43.948430638148878</v>
      </c>
    </row>
    <row r="62" spans="1:7" x14ac:dyDescent="0.25">
      <c r="A62" s="11" t="s">
        <v>77</v>
      </c>
      <c r="B62">
        <v>4</v>
      </c>
      <c r="C62" s="31">
        <v>139587968.97999999</v>
      </c>
      <c r="D62" s="31">
        <v>73.800000000000011</v>
      </c>
      <c r="E62" s="31">
        <v>0</v>
      </c>
      <c r="F62" s="31">
        <v>6.9392067862603861</v>
      </c>
      <c r="G62" s="31">
        <v>0</v>
      </c>
    </row>
    <row r="63" spans="1:7" x14ac:dyDescent="0.25">
      <c r="A63" s="11" t="s">
        <v>72</v>
      </c>
      <c r="B63">
        <v>1</v>
      </c>
      <c r="C63" s="31">
        <v>43751956.640000001</v>
      </c>
      <c r="D63" s="31">
        <v>85</v>
      </c>
      <c r="E63" s="31">
        <v>0</v>
      </c>
      <c r="F63" s="31">
        <v>33.904101512203454</v>
      </c>
      <c r="G63" s="31">
        <v>0</v>
      </c>
    </row>
    <row r="64" spans="1:7" x14ac:dyDescent="0.25">
      <c r="A64" s="11" t="s">
        <v>62</v>
      </c>
      <c r="B64">
        <v>7</v>
      </c>
      <c r="C64" s="31">
        <v>226490239.89999998</v>
      </c>
      <c r="D64" s="31">
        <v>604.6</v>
      </c>
      <c r="E64" s="31">
        <v>463</v>
      </c>
      <c r="F64" s="31">
        <v>140.24721836080121</v>
      </c>
      <c r="G64" s="31">
        <v>106.66271501879766</v>
      </c>
    </row>
    <row r="65" spans="1:7" x14ac:dyDescent="0.25">
      <c r="A65" s="11" t="s">
        <v>64</v>
      </c>
      <c r="B65">
        <v>3</v>
      </c>
      <c r="C65" s="31">
        <v>151798017.70999998</v>
      </c>
      <c r="D65" s="31">
        <v>20.5</v>
      </c>
      <c r="E65" s="31">
        <v>0</v>
      </c>
      <c r="F65" s="31">
        <v>15.41120080726539</v>
      </c>
      <c r="G65" s="31">
        <v>0</v>
      </c>
    </row>
    <row r="66" spans="1:7" x14ac:dyDescent="0.25">
      <c r="A66" s="11" t="s">
        <v>66</v>
      </c>
      <c r="B66">
        <v>4</v>
      </c>
      <c r="C66" s="31">
        <v>150187528.81999999</v>
      </c>
      <c r="D66" s="31">
        <v>308.8</v>
      </c>
      <c r="E66" s="31">
        <v>200</v>
      </c>
      <c r="F66" s="31">
        <v>107.93469590346821</v>
      </c>
      <c r="G66" s="31">
        <v>70.019120674843464</v>
      </c>
    </row>
    <row r="67" spans="1:7" x14ac:dyDescent="0.25">
      <c r="A67" s="80" t="s">
        <v>47</v>
      </c>
      <c r="B67" s="81">
        <v>104</v>
      </c>
      <c r="C67" s="158">
        <v>2683446661.7599988</v>
      </c>
      <c r="D67" s="158">
        <v>8794.6999999999971</v>
      </c>
      <c r="E67" s="158">
        <v>4575.1000000000004</v>
      </c>
      <c r="F67" s="158">
        <v>2505.9293458451057</v>
      </c>
      <c r="G67" s="158">
        <v>1348.9007267830655</v>
      </c>
    </row>
    <row r="69" spans="1:7" ht="18.75" x14ac:dyDescent="0.3">
      <c r="A69" s="6" t="s">
        <v>466</v>
      </c>
    </row>
    <row r="70" spans="1:7" ht="18.75" x14ac:dyDescent="0.3">
      <c r="A70" s="77" t="s">
        <v>213</v>
      </c>
      <c r="B70" s="77" t="s">
        <v>214</v>
      </c>
    </row>
    <row r="71" spans="1:7" ht="18.75" x14ac:dyDescent="0.3">
      <c r="A71" s="6"/>
    </row>
    <row r="72" spans="1:7" x14ac:dyDescent="0.25">
      <c r="A72" s="106" t="s">
        <v>311</v>
      </c>
      <c r="B72" s="42" t="s">
        <v>94</v>
      </c>
      <c r="C72" s="42" t="s">
        <v>117</v>
      </c>
      <c r="D72" s="42" t="s">
        <v>238</v>
      </c>
      <c r="E72" s="42" t="s">
        <v>240</v>
      </c>
      <c r="F72" s="79" t="s">
        <v>212</v>
      </c>
      <c r="G72" s="42" t="s">
        <v>243</v>
      </c>
    </row>
    <row r="73" spans="1:7" x14ac:dyDescent="0.25">
      <c r="A73" s="11" t="s">
        <v>178</v>
      </c>
      <c r="B73">
        <v>17</v>
      </c>
      <c r="C73" s="44">
        <v>491140781.13999999</v>
      </c>
      <c r="D73" s="44">
        <v>1265.1000000000001</v>
      </c>
      <c r="E73" s="44">
        <v>750.09999999999991</v>
      </c>
      <c r="F73" s="44">
        <v>361.11837574232317</v>
      </c>
      <c r="G73" s="44">
        <v>220.51402001137865</v>
      </c>
    </row>
    <row r="74" spans="1:7" x14ac:dyDescent="0.25">
      <c r="A74" s="11" t="s">
        <v>305</v>
      </c>
      <c r="B74">
        <v>1</v>
      </c>
      <c r="C74" s="44">
        <v>25000000</v>
      </c>
      <c r="D74" s="44">
        <v>135.6</v>
      </c>
      <c r="E74" s="44">
        <v>0</v>
      </c>
      <c r="F74" s="44">
        <v>16.95</v>
      </c>
      <c r="G74" s="44">
        <v>0</v>
      </c>
    </row>
    <row r="75" spans="1:7" x14ac:dyDescent="0.25">
      <c r="A75" s="11" t="s">
        <v>306</v>
      </c>
      <c r="B75">
        <v>14</v>
      </c>
      <c r="C75" s="44">
        <v>563642767.7700001</v>
      </c>
      <c r="D75" s="44">
        <v>932.80000000000007</v>
      </c>
      <c r="E75" s="44">
        <v>0</v>
      </c>
      <c r="F75" s="44">
        <v>314.44952238042833</v>
      </c>
      <c r="G75" s="44">
        <v>0</v>
      </c>
    </row>
    <row r="76" spans="1:7" x14ac:dyDescent="0.25">
      <c r="A76" s="11" t="s">
        <v>307</v>
      </c>
      <c r="B76">
        <v>1</v>
      </c>
      <c r="C76" s="44">
        <v>4417351.3600000003</v>
      </c>
      <c r="D76" s="44">
        <v>0</v>
      </c>
      <c r="E76" s="44">
        <v>0</v>
      </c>
      <c r="F76" s="44">
        <v>0</v>
      </c>
      <c r="G76" s="44">
        <v>0</v>
      </c>
    </row>
    <row r="77" spans="1:7" x14ac:dyDescent="0.25">
      <c r="A77" s="11" t="s">
        <v>308</v>
      </c>
      <c r="B77">
        <v>1</v>
      </c>
      <c r="C77" s="44">
        <v>2327428.9900000002</v>
      </c>
      <c r="D77" s="44">
        <v>71.5</v>
      </c>
      <c r="E77" s="44">
        <v>0</v>
      </c>
      <c r="F77" s="44">
        <v>6.2794052169598773</v>
      </c>
      <c r="G77" s="44">
        <v>0</v>
      </c>
    </row>
    <row r="78" spans="1:7" x14ac:dyDescent="0.25">
      <c r="A78" s="11" t="s">
        <v>309</v>
      </c>
      <c r="B78">
        <v>69</v>
      </c>
      <c r="C78" s="44">
        <v>1586751665.8299997</v>
      </c>
      <c r="D78" s="44">
        <v>6389.7</v>
      </c>
      <c r="E78" s="44">
        <v>3825</v>
      </c>
      <c r="F78" s="44">
        <v>1807.1320425053939</v>
      </c>
      <c r="G78" s="44">
        <v>1128.3867067716867</v>
      </c>
    </row>
    <row r="79" spans="1:7" x14ac:dyDescent="0.25">
      <c r="A79" s="11" t="s">
        <v>310</v>
      </c>
      <c r="B79">
        <v>1</v>
      </c>
      <c r="C79" s="44">
        <v>10166666.67</v>
      </c>
      <c r="D79" s="44">
        <v>0</v>
      </c>
      <c r="E79" s="44">
        <v>0</v>
      </c>
      <c r="F79" s="44">
        <v>0</v>
      </c>
      <c r="G79" s="44">
        <v>0</v>
      </c>
    </row>
    <row r="80" spans="1:7" x14ac:dyDescent="0.25">
      <c r="A80" s="107" t="s">
        <v>47</v>
      </c>
      <c r="B80" s="108">
        <v>104</v>
      </c>
      <c r="C80" s="161">
        <v>2683446661.7599998</v>
      </c>
      <c r="D80" s="161">
        <v>8794.7000000000044</v>
      </c>
      <c r="E80" s="161">
        <v>4575.1000000000004</v>
      </c>
      <c r="F80" s="161">
        <v>2505.9293458451039</v>
      </c>
      <c r="G80" s="161">
        <v>1348.9007267830655</v>
      </c>
    </row>
    <row r="81" spans="1:7" ht="18.75" x14ac:dyDescent="0.3">
      <c r="A81" s="6"/>
    </row>
    <row r="82" spans="1:7" ht="18.75" x14ac:dyDescent="0.3">
      <c r="A82" s="6" t="s">
        <v>467</v>
      </c>
    </row>
    <row r="83" spans="1:7" ht="18.75" x14ac:dyDescent="0.3">
      <c r="A83" s="77" t="s">
        <v>213</v>
      </c>
      <c r="B83" s="77" t="s">
        <v>214</v>
      </c>
    </row>
    <row r="84" spans="1:7" ht="18.75" x14ac:dyDescent="0.3">
      <c r="A84" s="6"/>
    </row>
    <row r="85" spans="1:7" x14ac:dyDescent="0.25">
      <c r="A85" s="106" t="s">
        <v>336</v>
      </c>
      <c r="B85" s="42" t="s">
        <v>94</v>
      </c>
      <c r="C85" s="42" t="s">
        <v>117</v>
      </c>
      <c r="D85" s="42" t="s">
        <v>238</v>
      </c>
      <c r="E85" s="42" t="s">
        <v>240</v>
      </c>
      <c r="F85" s="79" t="s">
        <v>212</v>
      </c>
      <c r="G85" s="42" t="s">
        <v>243</v>
      </c>
    </row>
    <row r="86" spans="1:7" x14ac:dyDescent="0.25">
      <c r="A86" s="11" t="s">
        <v>312</v>
      </c>
      <c r="B86">
        <v>3</v>
      </c>
      <c r="C86" s="44">
        <v>45247784.299999997</v>
      </c>
      <c r="D86" s="44">
        <v>122.30000000000001</v>
      </c>
      <c r="E86" s="44">
        <v>55</v>
      </c>
      <c r="F86" s="44">
        <v>56.706699020973112</v>
      </c>
      <c r="G86" s="44">
        <v>25.459787655713541</v>
      </c>
    </row>
    <row r="87" spans="1:7" x14ac:dyDescent="0.25">
      <c r="A87" s="11" t="s">
        <v>313</v>
      </c>
      <c r="B87">
        <v>5</v>
      </c>
      <c r="C87" s="44">
        <v>60180486.549999997</v>
      </c>
      <c r="D87" s="44">
        <v>484.7</v>
      </c>
      <c r="E87" s="44">
        <v>0</v>
      </c>
      <c r="F87" s="44">
        <v>169.60086369803923</v>
      </c>
      <c r="G87" s="44">
        <v>0</v>
      </c>
    </row>
    <row r="88" spans="1:7" x14ac:dyDescent="0.25">
      <c r="A88" s="11" t="s">
        <v>316</v>
      </c>
      <c r="B88">
        <v>1</v>
      </c>
      <c r="C88" s="44">
        <v>40003834.869999997</v>
      </c>
      <c r="D88" s="44">
        <v>67.2</v>
      </c>
      <c r="E88" s="44">
        <v>0</v>
      </c>
      <c r="F88" s="44">
        <v>8.4802056239049186</v>
      </c>
      <c r="G88" s="44">
        <v>0</v>
      </c>
    </row>
    <row r="89" spans="1:7" x14ac:dyDescent="0.25">
      <c r="A89" s="11" t="s">
        <v>317</v>
      </c>
      <c r="B89">
        <v>1</v>
      </c>
      <c r="C89" s="44">
        <v>40000000</v>
      </c>
      <c r="D89" s="44">
        <v>5</v>
      </c>
      <c r="E89" s="44">
        <v>0</v>
      </c>
      <c r="F89" s="44">
        <v>2.5</v>
      </c>
      <c r="G89" s="44">
        <v>0</v>
      </c>
    </row>
    <row r="90" spans="1:7" x14ac:dyDescent="0.25">
      <c r="A90" s="11" t="s">
        <v>318</v>
      </c>
      <c r="B90">
        <v>1</v>
      </c>
      <c r="C90" s="44">
        <v>2539400.12</v>
      </c>
      <c r="D90" s="44">
        <v>10</v>
      </c>
      <c r="E90" s="44">
        <v>4</v>
      </c>
      <c r="F90" s="44">
        <v>6.0461907619047626</v>
      </c>
      <c r="G90" s="44">
        <v>2.4184763047619051</v>
      </c>
    </row>
    <row r="91" spans="1:7" x14ac:dyDescent="0.25">
      <c r="A91" s="11" t="s">
        <v>319</v>
      </c>
      <c r="B91">
        <v>1</v>
      </c>
      <c r="C91" s="44">
        <v>25000000</v>
      </c>
      <c r="D91" s="44">
        <v>135.6</v>
      </c>
      <c r="E91" s="44">
        <v>0</v>
      </c>
      <c r="F91" s="44">
        <v>16.95</v>
      </c>
      <c r="G91" s="44">
        <v>0</v>
      </c>
    </row>
    <row r="92" spans="1:7" x14ac:dyDescent="0.25">
      <c r="A92" s="11" t="s">
        <v>320</v>
      </c>
      <c r="B92">
        <v>1</v>
      </c>
      <c r="C92" s="44">
        <v>95232912.5</v>
      </c>
      <c r="D92" s="44">
        <v>70</v>
      </c>
      <c r="E92" s="44">
        <v>0</v>
      </c>
      <c r="F92" s="44">
        <v>17.702312139601336</v>
      </c>
      <c r="G92" s="44">
        <v>0</v>
      </c>
    </row>
    <row r="93" spans="1:7" x14ac:dyDescent="0.25">
      <c r="A93" s="11" t="s">
        <v>321</v>
      </c>
      <c r="B93">
        <v>3</v>
      </c>
      <c r="C93" s="44">
        <v>51162961.230000004</v>
      </c>
      <c r="D93" s="44">
        <v>166.5</v>
      </c>
      <c r="E93" s="44">
        <v>0</v>
      </c>
      <c r="F93" s="44">
        <v>48.126593604163332</v>
      </c>
      <c r="G93" s="44">
        <v>0</v>
      </c>
    </row>
    <row r="94" spans="1:7" x14ac:dyDescent="0.25">
      <c r="A94" s="11" t="s">
        <v>323</v>
      </c>
      <c r="B94">
        <v>1</v>
      </c>
      <c r="C94" s="44">
        <v>9014000</v>
      </c>
      <c r="D94" s="44">
        <v>0.3</v>
      </c>
      <c r="E94" s="44">
        <v>12.9</v>
      </c>
      <c r="F94" s="44">
        <v>0.20940065045686851</v>
      </c>
      <c r="G94" s="44">
        <v>9.0042279696453473</v>
      </c>
    </row>
    <row r="95" spans="1:7" x14ac:dyDescent="0.25">
      <c r="A95" s="11" t="s">
        <v>324</v>
      </c>
      <c r="B95">
        <v>38</v>
      </c>
      <c r="C95" s="44">
        <v>683243558.05999994</v>
      </c>
      <c r="D95" s="44">
        <v>2211.5</v>
      </c>
      <c r="E95" s="44">
        <v>1818</v>
      </c>
      <c r="F95" s="44">
        <v>775.47507919804627</v>
      </c>
      <c r="G95" s="44">
        <v>643.90902044181121</v>
      </c>
    </row>
    <row r="96" spans="1:7" x14ac:dyDescent="0.25">
      <c r="A96" s="11" t="s">
        <v>325</v>
      </c>
      <c r="B96">
        <v>6</v>
      </c>
      <c r="C96" s="44">
        <v>89575989.400000006</v>
      </c>
      <c r="D96" s="44">
        <v>465.7</v>
      </c>
      <c r="E96" s="44">
        <v>360.3</v>
      </c>
      <c r="F96" s="44">
        <v>99.860163250098282</v>
      </c>
      <c r="G96" s="44">
        <v>77.375282971601223</v>
      </c>
    </row>
    <row r="97" spans="1:9" x14ac:dyDescent="0.25">
      <c r="A97" s="11" t="s">
        <v>326</v>
      </c>
      <c r="B97">
        <v>1</v>
      </c>
      <c r="C97" s="44">
        <v>4417351.3600000003</v>
      </c>
      <c r="D97" s="44">
        <v>0</v>
      </c>
      <c r="E97" s="44">
        <v>0</v>
      </c>
      <c r="F97" s="44">
        <v>0</v>
      </c>
      <c r="G97" s="44">
        <v>0</v>
      </c>
    </row>
    <row r="98" spans="1:9" x14ac:dyDescent="0.25">
      <c r="A98" s="11" t="s">
        <v>328</v>
      </c>
      <c r="B98">
        <v>1</v>
      </c>
      <c r="C98" s="44">
        <v>10166666.67</v>
      </c>
      <c r="D98" s="44">
        <v>0</v>
      </c>
      <c r="E98" s="44">
        <v>0</v>
      </c>
      <c r="F98" s="44">
        <v>0</v>
      </c>
      <c r="G98" s="44">
        <v>0</v>
      </c>
    </row>
    <row r="99" spans="1:9" x14ac:dyDescent="0.25">
      <c r="A99" s="11" t="s">
        <v>330</v>
      </c>
      <c r="B99">
        <v>3</v>
      </c>
      <c r="C99" s="44">
        <v>133209353.03999999</v>
      </c>
      <c r="D99" s="44">
        <v>117.5</v>
      </c>
      <c r="E99" s="44">
        <v>0</v>
      </c>
      <c r="F99" s="44">
        <v>51.242497808387846</v>
      </c>
      <c r="G99" s="44">
        <v>0</v>
      </c>
    </row>
    <row r="100" spans="1:9" x14ac:dyDescent="0.25">
      <c r="A100" s="11" t="s">
        <v>331</v>
      </c>
      <c r="B100">
        <v>7</v>
      </c>
      <c r="C100" s="44">
        <v>454626748.98000002</v>
      </c>
      <c r="D100" s="44">
        <v>353.1</v>
      </c>
      <c r="E100" s="44">
        <v>0</v>
      </c>
      <c r="F100" s="44">
        <v>103.00147029518558</v>
      </c>
      <c r="G100" s="44">
        <v>0</v>
      </c>
    </row>
    <row r="101" spans="1:9" x14ac:dyDescent="0.25">
      <c r="A101" s="11" t="s">
        <v>332</v>
      </c>
      <c r="B101">
        <v>3</v>
      </c>
      <c r="C101" s="44">
        <v>95094973.050000012</v>
      </c>
      <c r="D101" s="44">
        <v>15.100000000000001</v>
      </c>
      <c r="E101" s="44">
        <v>0</v>
      </c>
      <c r="F101" s="44">
        <v>6.2089345172531836</v>
      </c>
      <c r="G101" s="44">
        <v>0</v>
      </c>
    </row>
    <row r="102" spans="1:9" x14ac:dyDescent="0.25">
      <c r="A102" s="11" t="s">
        <v>334</v>
      </c>
      <c r="B102">
        <v>23</v>
      </c>
      <c r="C102" s="44">
        <v>627278657.81000006</v>
      </c>
      <c r="D102" s="44">
        <v>3858.4</v>
      </c>
      <c r="E102" s="44">
        <v>1948</v>
      </c>
      <c r="F102" s="44">
        <v>899.95926357648045</v>
      </c>
      <c r="G102" s="44">
        <v>456.59942236940014</v>
      </c>
    </row>
    <row r="103" spans="1:9" x14ac:dyDescent="0.25">
      <c r="A103" s="11" t="s">
        <v>335</v>
      </c>
      <c r="B103">
        <v>5</v>
      </c>
      <c r="C103" s="44">
        <v>217451983.81999999</v>
      </c>
      <c r="D103" s="44">
        <v>711.80000000000007</v>
      </c>
      <c r="E103" s="44">
        <v>376.9</v>
      </c>
      <c r="F103" s="44">
        <v>243.85967170060994</v>
      </c>
      <c r="G103" s="44">
        <v>134.13450907013208</v>
      </c>
    </row>
    <row r="104" spans="1:9" x14ac:dyDescent="0.25">
      <c r="A104" s="107" t="s">
        <v>47</v>
      </c>
      <c r="B104" s="108">
        <v>104</v>
      </c>
      <c r="C104" s="161">
        <v>2683446661.7599998</v>
      </c>
      <c r="D104" s="161">
        <v>8794.7000000000007</v>
      </c>
      <c r="E104" s="161">
        <v>4575.1000000000004</v>
      </c>
      <c r="F104" s="161">
        <v>2505.9293458451052</v>
      </c>
      <c r="G104" s="161">
        <v>1348.9007267830652</v>
      </c>
    </row>
    <row r="105" spans="1:9" ht="18.75" x14ac:dyDescent="0.3">
      <c r="A105" s="6"/>
    </row>
    <row r="106" spans="1:9" ht="18.75" x14ac:dyDescent="0.3">
      <c r="A106" s="6" t="s">
        <v>390</v>
      </c>
    </row>
    <row r="107" spans="1:9" ht="18.75" x14ac:dyDescent="0.3">
      <c r="A107" s="77" t="s">
        <v>208</v>
      </c>
      <c r="B107" s="77" t="s">
        <v>217</v>
      </c>
    </row>
    <row r="109" spans="1:9" x14ac:dyDescent="0.25">
      <c r="A109" s="42" t="s">
        <v>119</v>
      </c>
      <c r="B109" s="42" t="s">
        <v>94</v>
      </c>
      <c r="C109" s="42" t="s">
        <v>117</v>
      </c>
      <c r="D109" s="42" t="s">
        <v>238</v>
      </c>
      <c r="E109" s="42" t="s">
        <v>239</v>
      </c>
      <c r="F109" s="42" t="s">
        <v>240</v>
      </c>
      <c r="G109" s="42" t="s">
        <v>241</v>
      </c>
      <c r="H109" s="42" t="s">
        <v>244</v>
      </c>
      <c r="I109" s="42" t="s">
        <v>243</v>
      </c>
    </row>
    <row r="110" spans="1:9" x14ac:dyDescent="0.25">
      <c r="A110" s="11" t="s">
        <v>69</v>
      </c>
      <c r="B110">
        <v>1</v>
      </c>
      <c r="C110" s="31">
        <v>20000000</v>
      </c>
      <c r="D110" s="31">
        <v>0.89999999999999991</v>
      </c>
      <c r="E110" s="31">
        <v>40765</v>
      </c>
      <c r="F110" s="31">
        <v>0</v>
      </c>
      <c r="G110" s="31">
        <v>5.9999999999999991E-2</v>
      </c>
      <c r="H110" s="31">
        <v>2717.6666666666665</v>
      </c>
      <c r="I110" s="31">
        <v>0</v>
      </c>
    </row>
    <row r="111" spans="1:9" x14ac:dyDescent="0.25">
      <c r="A111" s="11" t="s">
        <v>136</v>
      </c>
      <c r="B111">
        <v>1</v>
      </c>
      <c r="C111" s="31">
        <v>9100000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</row>
    <row r="112" spans="1:9" x14ac:dyDescent="0.25">
      <c r="A112" s="11" t="s">
        <v>78</v>
      </c>
      <c r="B112">
        <v>3</v>
      </c>
      <c r="C112" s="31">
        <v>21970291.630000003</v>
      </c>
      <c r="D112" s="31">
        <v>61</v>
      </c>
      <c r="E112" s="31">
        <v>227528</v>
      </c>
      <c r="F112" s="31">
        <v>49</v>
      </c>
      <c r="G112" s="31">
        <v>25.892966474285508</v>
      </c>
      <c r="H112" s="31">
        <v>117930.66599999998</v>
      </c>
      <c r="I112" s="31">
        <v>19.273891884424817</v>
      </c>
    </row>
    <row r="113" spans="1:9" x14ac:dyDescent="0.25">
      <c r="A113" s="11" t="s">
        <v>172</v>
      </c>
      <c r="B113">
        <v>1</v>
      </c>
      <c r="C113" s="31">
        <v>16000000</v>
      </c>
      <c r="D113" s="31">
        <v>11.4</v>
      </c>
      <c r="E113" s="31">
        <v>154</v>
      </c>
      <c r="F113" s="31">
        <v>9.1999999999999993</v>
      </c>
      <c r="G113" s="31">
        <v>1.8240000000000001</v>
      </c>
      <c r="H113" s="31">
        <v>24.64</v>
      </c>
      <c r="I113" s="31">
        <v>1.472</v>
      </c>
    </row>
    <row r="114" spans="1:9" x14ac:dyDescent="0.25">
      <c r="A114" s="11" t="s">
        <v>170</v>
      </c>
      <c r="B114">
        <v>2</v>
      </c>
      <c r="C114" s="31">
        <v>48000000</v>
      </c>
      <c r="D114" s="31">
        <v>68.599999999999994</v>
      </c>
      <c r="E114" s="31">
        <v>410000</v>
      </c>
      <c r="F114" s="31">
        <v>40</v>
      </c>
      <c r="G114" s="31">
        <v>3.786</v>
      </c>
      <c r="H114" s="31">
        <v>22632</v>
      </c>
      <c r="I114" s="31">
        <v>2.2080000000000002</v>
      </c>
    </row>
    <row r="115" spans="1:9" x14ac:dyDescent="0.25">
      <c r="A115" s="11" t="s">
        <v>171</v>
      </c>
      <c r="B115">
        <v>1</v>
      </c>
      <c r="C115" s="31">
        <v>23958955.789999999</v>
      </c>
      <c r="D115" s="31">
        <v>28.4</v>
      </c>
      <c r="E115" s="31">
        <v>349612</v>
      </c>
      <c r="F115" s="31">
        <v>60</v>
      </c>
      <c r="G115" s="31">
        <v>2.8295294870902983</v>
      </c>
      <c r="H115" s="31">
        <v>34832.305036641315</v>
      </c>
      <c r="I115" s="31">
        <v>5.9778791980780959</v>
      </c>
    </row>
    <row r="116" spans="1:9" x14ac:dyDescent="0.25">
      <c r="A116" s="11" t="s">
        <v>137</v>
      </c>
      <c r="B116">
        <v>1</v>
      </c>
      <c r="C116" s="31">
        <v>1500000</v>
      </c>
      <c r="D116" s="31">
        <v>9.9</v>
      </c>
      <c r="E116" s="31">
        <v>108800</v>
      </c>
      <c r="F116" s="31">
        <v>0</v>
      </c>
      <c r="G116" s="31">
        <v>2.97</v>
      </c>
      <c r="H116" s="31">
        <v>32640</v>
      </c>
      <c r="I116" s="31">
        <v>0</v>
      </c>
    </row>
    <row r="117" spans="1:9" x14ac:dyDescent="0.25">
      <c r="A117" s="11" t="s">
        <v>73</v>
      </c>
      <c r="B117">
        <v>1</v>
      </c>
      <c r="C117" s="31">
        <v>1262100.3600000001</v>
      </c>
      <c r="D117" s="31">
        <v>11.2</v>
      </c>
      <c r="E117" s="31">
        <v>29160</v>
      </c>
      <c r="F117" s="31">
        <v>0</v>
      </c>
      <c r="G117" s="31">
        <v>3.1999999275583999</v>
      </c>
      <c r="H117" s="31">
        <v>8331.4283828216921</v>
      </c>
      <c r="I117" s="31">
        <v>0</v>
      </c>
    </row>
    <row r="118" spans="1:9" x14ac:dyDescent="0.25">
      <c r="A118" s="11" t="s">
        <v>63</v>
      </c>
      <c r="B118">
        <v>2</v>
      </c>
      <c r="C118" s="31">
        <v>139953852.84999999</v>
      </c>
      <c r="D118" s="31">
        <v>37.299999999999997</v>
      </c>
      <c r="E118" s="31">
        <v>497764</v>
      </c>
      <c r="F118" s="31">
        <v>0</v>
      </c>
      <c r="G118" s="31">
        <v>37.122568093385205</v>
      </c>
      <c r="H118" s="31">
        <v>494156.80933852133</v>
      </c>
      <c r="I118" s="31">
        <v>0</v>
      </c>
    </row>
    <row r="119" spans="1:9" x14ac:dyDescent="0.25">
      <c r="A119" s="11" t="s">
        <v>62</v>
      </c>
      <c r="B119">
        <v>3</v>
      </c>
      <c r="C119" s="31">
        <v>109208949.31</v>
      </c>
      <c r="D119" s="31">
        <v>550</v>
      </c>
      <c r="E119" s="31">
        <v>3250000</v>
      </c>
      <c r="F119" s="31">
        <v>0</v>
      </c>
      <c r="G119" s="31">
        <v>166.42493724070238</v>
      </c>
      <c r="H119" s="31">
        <v>283627.88958586316</v>
      </c>
      <c r="I119" s="31">
        <v>0</v>
      </c>
    </row>
    <row r="120" spans="1:9" x14ac:dyDescent="0.25">
      <c r="A120" s="11" t="s">
        <v>64</v>
      </c>
      <c r="B120">
        <v>7</v>
      </c>
      <c r="C120" s="31">
        <v>113638655.42999998</v>
      </c>
      <c r="D120" s="31">
        <v>337.6</v>
      </c>
      <c r="E120" s="31">
        <v>580632</v>
      </c>
      <c r="F120" s="31">
        <v>71</v>
      </c>
      <c r="G120" s="31">
        <v>139.63939406595992</v>
      </c>
      <c r="H120" s="31">
        <v>227642.317441972</v>
      </c>
      <c r="I120" s="31">
        <v>26.840317200304174</v>
      </c>
    </row>
    <row r="121" spans="1:9" x14ac:dyDescent="0.25">
      <c r="A121" s="80" t="s">
        <v>47</v>
      </c>
      <c r="B121" s="81">
        <v>23</v>
      </c>
      <c r="C121" s="158">
        <v>504592805.37</v>
      </c>
      <c r="D121" s="158">
        <v>1116.3</v>
      </c>
      <c r="E121" s="158">
        <v>5494415</v>
      </c>
      <c r="F121" s="158">
        <v>229.2</v>
      </c>
      <c r="G121" s="158">
        <v>383.7493952889817</v>
      </c>
      <c r="H121" s="158">
        <v>1224535.7224524862</v>
      </c>
      <c r="I121" s="158">
        <v>55.77208828280709</v>
      </c>
    </row>
    <row r="123" spans="1:9" ht="18.75" x14ac:dyDescent="0.3">
      <c r="A123" s="6" t="s">
        <v>215</v>
      </c>
    </row>
    <row r="124" spans="1:9" ht="18.75" x14ac:dyDescent="0.3">
      <c r="A124" s="77" t="s">
        <v>208</v>
      </c>
      <c r="B124" s="77" t="s">
        <v>217</v>
      </c>
    </row>
    <row r="125" spans="1:9" ht="18.75" x14ac:dyDescent="0.3">
      <c r="A125" s="6"/>
    </row>
    <row r="126" spans="1:9" x14ac:dyDescent="0.25">
      <c r="A126" s="106" t="s">
        <v>311</v>
      </c>
      <c r="B126" s="42" t="s">
        <v>94</v>
      </c>
      <c r="C126" s="42" t="s">
        <v>117</v>
      </c>
      <c r="D126" s="42" t="s">
        <v>238</v>
      </c>
      <c r="E126" s="42" t="s">
        <v>239</v>
      </c>
      <c r="F126" s="42" t="s">
        <v>240</v>
      </c>
      <c r="G126" s="162" t="s">
        <v>474</v>
      </c>
      <c r="H126" s="42" t="s">
        <v>242</v>
      </c>
      <c r="I126" s="42" t="s">
        <v>243</v>
      </c>
    </row>
    <row r="127" spans="1:9" x14ac:dyDescent="0.25">
      <c r="A127" s="11" t="s">
        <v>303</v>
      </c>
      <c r="B127">
        <v>4</v>
      </c>
      <c r="C127" s="44">
        <v>169953852.84999999</v>
      </c>
      <c r="D127" s="44">
        <v>38.4</v>
      </c>
      <c r="E127" s="44">
        <v>541057</v>
      </c>
      <c r="F127" s="44">
        <v>0</v>
      </c>
      <c r="G127" s="44">
        <v>37.282568093385208</v>
      </c>
      <c r="H127" s="44">
        <v>498138.47600518801</v>
      </c>
      <c r="I127" s="44">
        <v>0</v>
      </c>
    </row>
    <row r="128" spans="1:9" x14ac:dyDescent="0.25">
      <c r="A128" s="11" t="s">
        <v>304</v>
      </c>
      <c r="B128">
        <v>4</v>
      </c>
      <c r="C128" s="44">
        <v>110471049.67</v>
      </c>
      <c r="D128" s="44">
        <v>561.20000000000005</v>
      </c>
      <c r="E128" s="44">
        <v>3279160</v>
      </c>
      <c r="F128" s="44">
        <v>0</v>
      </c>
      <c r="G128" s="44">
        <v>169.62493716826077</v>
      </c>
      <c r="H128" s="44">
        <v>291959.31796868483</v>
      </c>
      <c r="I128" s="44">
        <v>0</v>
      </c>
    </row>
    <row r="129" spans="1:9" x14ac:dyDescent="0.25">
      <c r="A129" s="11" t="s">
        <v>178</v>
      </c>
      <c r="B129">
        <v>2</v>
      </c>
      <c r="C129" s="44">
        <v>49000000</v>
      </c>
      <c r="D129" s="44">
        <v>59.4</v>
      </c>
      <c r="E129" s="44">
        <v>287154</v>
      </c>
      <c r="F129" s="44">
        <v>37.200000000000003</v>
      </c>
      <c r="G129" s="44">
        <v>4.992</v>
      </c>
      <c r="H129" s="44">
        <v>18966.64</v>
      </c>
      <c r="I129" s="44">
        <v>3.3200000000000003</v>
      </c>
    </row>
    <row r="130" spans="1:9" x14ac:dyDescent="0.25">
      <c r="A130" s="11" t="s">
        <v>305</v>
      </c>
      <c r="B130">
        <v>3</v>
      </c>
      <c r="C130" s="44">
        <v>22015217.390000001</v>
      </c>
      <c r="D130" s="44">
        <v>25.9</v>
      </c>
      <c r="E130" s="44">
        <v>341540</v>
      </c>
      <c r="F130" s="44">
        <v>0</v>
      </c>
      <c r="G130" s="44">
        <v>11.381719763333333</v>
      </c>
      <c r="H130" s="44">
        <v>154213.37731219997</v>
      </c>
      <c r="I130" s="44">
        <v>0</v>
      </c>
    </row>
    <row r="131" spans="1:9" x14ac:dyDescent="0.25">
      <c r="A131" s="11" t="s">
        <v>309</v>
      </c>
      <c r="B131">
        <v>8</v>
      </c>
      <c r="C131" s="44">
        <v>137052685.45999998</v>
      </c>
      <c r="D131" s="44">
        <v>431.40000000000003</v>
      </c>
      <c r="E131" s="44">
        <v>1045504</v>
      </c>
      <c r="F131" s="44">
        <v>192</v>
      </c>
      <c r="G131" s="44">
        <v>160.46817026400237</v>
      </c>
      <c r="H131" s="44">
        <v>261257.91116641334</v>
      </c>
      <c r="I131" s="44">
        <v>52.452088282807097</v>
      </c>
    </row>
    <row r="132" spans="1:9" x14ac:dyDescent="0.25">
      <c r="A132" s="11" t="s">
        <v>310</v>
      </c>
      <c r="B132">
        <v>2</v>
      </c>
      <c r="C132" s="44">
        <v>16100000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</row>
    <row r="133" spans="1:9" x14ac:dyDescent="0.25">
      <c r="A133" s="107" t="s">
        <v>47</v>
      </c>
      <c r="B133" s="108">
        <v>23</v>
      </c>
      <c r="C133" s="161">
        <v>504592805.37</v>
      </c>
      <c r="D133" s="161">
        <v>1116.3</v>
      </c>
      <c r="E133" s="161">
        <v>5494415</v>
      </c>
      <c r="F133" s="161">
        <v>229.2</v>
      </c>
      <c r="G133" s="161">
        <v>383.7493952889817</v>
      </c>
      <c r="H133" s="161">
        <v>1224535.7224524862</v>
      </c>
      <c r="I133" s="161">
        <v>55.77208828280709</v>
      </c>
    </row>
    <row r="134" spans="1:9" ht="18.75" x14ac:dyDescent="0.3">
      <c r="A134" s="6"/>
    </row>
    <row r="135" spans="1:9" ht="18.75" x14ac:dyDescent="0.3">
      <c r="A135" s="6" t="s">
        <v>216</v>
      </c>
    </row>
    <row r="136" spans="1:9" ht="18.75" x14ac:dyDescent="0.3">
      <c r="A136" s="77" t="s">
        <v>208</v>
      </c>
      <c r="B136" s="77" t="s">
        <v>217</v>
      </c>
    </row>
    <row r="137" spans="1:9" ht="18.75" x14ac:dyDescent="0.3">
      <c r="A137" s="6"/>
    </row>
    <row r="138" spans="1:9" x14ac:dyDescent="0.25">
      <c r="A138" s="106" t="s">
        <v>336</v>
      </c>
      <c r="B138" s="42" t="s">
        <v>94</v>
      </c>
      <c r="C138" s="42" t="s">
        <v>117</v>
      </c>
      <c r="D138" s="42" t="s">
        <v>238</v>
      </c>
      <c r="E138" s="42" t="s">
        <v>239</v>
      </c>
      <c r="F138" s="42" t="s">
        <v>240</v>
      </c>
      <c r="G138" s="162" t="s">
        <v>474</v>
      </c>
      <c r="H138" s="42" t="s">
        <v>242</v>
      </c>
      <c r="I138" s="42" t="s">
        <v>243</v>
      </c>
    </row>
    <row r="139" spans="1:9" x14ac:dyDescent="0.25">
      <c r="A139" s="11" t="s">
        <v>312</v>
      </c>
      <c r="B139">
        <v>4</v>
      </c>
      <c r="C139" s="44">
        <v>68891250.510000005</v>
      </c>
      <c r="D139" s="44">
        <v>373.1</v>
      </c>
      <c r="E139" s="44">
        <v>417215</v>
      </c>
      <c r="F139" s="44">
        <v>112</v>
      </c>
      <c r="G139" s="44">
        <v>155.88510970281209</v>
      </c>
      <c r="H139" s="44">
        <v>203727.42644991516</v>
      </c>
      <c r="I139" s="44">
        <v>45.13740816077199</v>
      </c>
    </row>
    <row r="140" spans="1:9" x14ac:dyDescent="0.25">
      <c r="A140" s="11" t="s">
        <v>314</v>
      </c>
      <c r="B140">
        <v>2</v>
      </c>
      <c r="C140" s="44">
        <v>107953852.84999999</v>
      </c>
      <c r="D140" s="44">
        <v>37.200000000000003</v>
      </c>
      <c r="E140" s="44">
        <v>494193</v>
      </c>
      <c r="F140" s="44">
        <v>0</v>
      </c>
      <c r="G140" s="44">
        <v>37.099999999999994</v>
      </c>
      <c r="H140" s="44">
        <v>492928.99999999994</v>
      </c>
      <c r="I140" s="44">
        <v>0</v>
      </c>
    </row>
    <row r="141" spans="1:9" x14ac:dyDescent="0.25">
      <c r="A141" s="11" t="s">
        <v>315</v>
      </c>
      <c r="B141">
        <v>2</v>
      </c>
      <c r="C141" s="44">
        <v>62000000</v>
      </c>
      <c r="D141" s="44">
        <v>1.2</v>
      </c>
      <c r="E141" s="44">
        <v>46864</v>
      </c>
      <c r="F141" s="44">
        <v>0</v>
      </c>
      <c r="G141" s="44">
        <v>0.18256809338521399</v>
      </c>
      <c r="H141" s="44">
        <v>5209.4760051880676</v>
      </c>
      <c r="I141" s="44">
        <v>0</v>
      </c>
    </row>
    <row r="142" spans="1:9" x14ac:dyDescent="0.25">
      <c r="A142" s="11" t="s">
        <v>319</v>
      </c>
      <c r="B142">
        <v>2</v>
      </c>
      <c r="C142" s="44">
        <v>17348550.75</v>
      </c>
      <c r="D142" s="44">
        <v>10.9</v>
      </c>
      <c r="E142" s="44">
        <v>116540</v>
      </c>
      <c r="F142" s="44">
        <v>0</v>
      </c>
      <c r="G142" s="44">
        <v>3.6039420300000002</v>
      </c>
      <c r="H142" s="44">
        <v>37546.711312200001</v>
      </c>
      <c r="I142" s="44">
        <v>0</v>
      </c>
    </row>
    <row r="143" spans="1:9" x14ac:dyDescent="0.25">
      <c r="A143" s="11" t="s">
        <v>322</v>
      </c>
      <c r="B143">
        <v>4</v>
      </c>
      <c r="C143" s="44">
        <v>110471049.67</v>
      </c>
      <c r="D143" s="44">
        <v>561.20000000000005</v>
      </c>
      <c r="E143" s="44">
        <v>3279160</v>
      </c>
      <c r="F143" s="44">
        <v>0</v>
      </c>
      <c r="G143" s="44">
        <v>169.62493716826077</v>
      </c>
      <c r="H143" s="44">
        <v>291959.31796868483</v>
      </c>
      <c r="I143" s="44">
        <v>0</v>
      </c>
    </row>
    <row r="144" spans="1:9" x14ac:dyDescent="0.25">
      <c r="A144" s="11" t="s">
        <v>324</v>
      </c>
      <c r="B144">
        <v>2</v>
      </c>
      <c r="C144" s="44">
        <v>52530384.789999999</v>
      </c>
      <c r="D144" s="44">
        <v>28.4</v>
      </c>
      <c r="E144" s="44">
        <v>349612</v>
      </c>
      <c r="F144" s="44">
        <v>60</v>
      </c>
      <c r="G144" s="44">
        <v>2.8295294870902983</v>
      </c>
      <c r="H144" s="44">
        <v>34832.305036641315</v>
      </c>
      <c r="I144" s="44">
        <v>5.9778791980780959</v>
      </c>
    </row>
    <row r="145" spans="1:9" x14ac:dyDescent="0.25">
      <c r="A145" s="11" t="s">
        <v>325</v>
      </c>
      <c r="B145">
        <v>1</v>
      </c>
      <c r="C145" s="44">
        <v>16000000</v>
      </c>
      <c r="D145" s="44">
        <v>11.4</v>
      </c>
      <c r="E145" s="44">
        <v>154</v>
      </c>
      <c r="F145" s="44">
        <v>9.1999999999999993</v>
      </c>
      <c r="G145" s="44">
        <v>1.8240000000000001</v>
      </c>
      <c r="H145" s="44">
        <v>24.64</v>
      </c>
      <c r="I145" s="44">
        <v>1.472</v>
      </c>
    </row>
    <row r="146" spans="1:9" x14ac:dyDescent="0.25">
      <c r="A146" s="11" t="s">
        <v>327</v>
      </c>
      <c r="B146">
        <v>1</v>
      </c>
      <c r="C146" s="44">
        <v>7000000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</row>
    <row r="147" spans="1:9" x14ac:dyDescent="0.25">
      <c r="A147" s="11" t="s">
        <v>328</v>
      </c>
      <c r="B147">
        <v>1</v>
      </c>
      <c r="C147" s="44">
        <v>9100000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</row>
    <row r="148" spans="1:9" x14ac:dyDescent="0.25">
      <c r="A148" s="11" t="s">
        <v>329</v>
      </c>
      <c r="B148">
        <v>1</v>
      </c>
      <c r="C148" s="44">
        <v>631050.16</v>
      </c>
      <c r="D148" s="44">
        <v>9.3000000000000007</v>
      </c>
      <c r="E148" s="44">
        <v>155677</v>
      </c>
      <c r="F148" s="44">
        <v>8</v>
      </c>
      <c r="G148" s="44">
        <v>1.1355310741000193</v>
      </c>
      <c r="H148" s="44">
        <v>19008.17967985685</v>
      </c>
      <c r="I148" s="44">
        <v>0.9768009239570058</v>
      </c>
    </row>
    <row r="149" spans="1:9" x14ac:dyDescent="0.25">
      <c r="A149" s="11" t="s">
        <v>333</v>
      </c>
      <c r="B149">
        <v>1</v>
      </c>
      <c r="C149" s="44">
        <v>4666666.6399999997</v>
      </c>
      <c r="D149" s="44">
        <v>15</v>
      </c>
      <c r="E149" s="44">
        <v>225000</v>
      </c>
      <c r="F149" s="44">
        <v>0</v>
      </c>
      <c r="G149" s="44">
        <v>7.7777777333333322</v>
      </c>
      <c r="H149" s="44">
        <v>116666.66599999998</v>
      </c>
      <c r="I149" s="44">
        <v>0</v>
      </c>
    </row>
    <row r="150" spans="1:9" x14ac:dyDescent="0.25">
      <c r="A150" s="11" t="s">
        <v>334</v>
      </c>
      <c r="B150">
        <v>1</v>
      </c>
      <c r="C150" s="44">
        <v>15000000</v>
      </c>
      <c r="D150" s="44">
        <v>20.6</v>
      </c>
      <c r="E150" s="44">
        <v>123000</v>
      </c>
      <c r="F150" s="44">
        <v>12</v>
      </c>
      <c r="G150" s="44">
        <v>0.61799999999999999</v>
      </c>
      <c r="H150" s="44">
        <v>3690</v>
      </c>
      <c r="I150" s="44">
        <v>0.36</v>
      </c>
    </row>
    <row r="151" spans="1:9" x14ac:dyDescent="0.25">
      <c r="A151" s="11" t="s">
        <v>335</v>
      </c>
      <c r="B151">
        <v>1</v>
      </c>
      <c r="C151" s="44">
        <v>33000000</v>
      </c>
      <c r="D151" s="44">
        <v>48</v>
      </c>
      <c r="E151" s="44">
        <v>287000</v>
      </c>
      <c r="F151" s="44">
        <v>28</v>
      </c>
      <c r="G151" s="44">
        <v>3.1680000000000001</v>
      </c>
      <c r="H151" s="44">
        <v>18942</v>
      </c>
      <c r="I151" s="44">
        <v>1.8480000000000001</v>
      </c>
    </row>
    <row r="152" spans="1:9" x14ac:dyDescent="0.25">
      <c r="A152" s="107" t="s">
        <v>47</v>
      </c>
      <c r="B152" s="108">
        <v>23</v>
      </c>
      <c r="C152" s="161">
        <v>504592805.37000006</v>
      </c>
      <c r="D152" s="161">
        <v>1116.2999999999997</v>
      </c>
      <c r="E152" s="161">
        <v>5494415</v>
      </c>
      <c r="F152" s="161">
        <v>229.2</v>
      </c>
      <c r="G152" s="161">
        <v>383.74939528898176</v>
      </c>
      <c r="H152" s="161">
        <v>1224535.7224524862</v>
      </c>
      <c r="I152" s="161">
        <v>55.77208828280709</v>
      </c>
    </row>
    <row r="153" spans="1:9" ht="18.75" x14ac:dyDescent="0.3">
      <c r="A153" s="6"/>
    </row>
    <row r="154" spans="1:9" ht="18.75" x14ac:dyDescent="0.3">
      <c r="A154" s="6" t="s">
        <v>468</v>
      </c>
    </row>
    <row r="155" spans="1:9" ht="18.75" x14ac:dyDescent="0.3">
      <c r="A155" s="77" t="s">
        <v>226</v>
      </c>
    </row>
    <row r="157" spans="1:9" x14ac:dyDescent="0.25">
      <c r="A157" s="42" t="s">
        <v>119</v>
      </c>
      <c r="B157" s="42" t="s">
        <v>94</v>
      </c>
      <c r="C157" s="42" t="s">
        <v>117</v>
      </c>
      <c r="D157" s="42" t="s">
        <v>238</v>
      </c>
      <c r="E157" s="42" t="s">
        <v>239</v>
      </c>
      <c r="F157" s="42" t="s">
        <v>240</v>
      </c>
      <c r="G157" s="42" t="s">
        <v>241</v>
      </c>
      <c r="H157" s="42" t="s">
        <v>244</v>
      </c>
      <c r="I157" s="42" t="s">
        <v>243</v>
      </c>
    </row>
    <row r="158" spans="1:9" x14ac:dyDescent="0.25">
      <c r="A158" s="11" t="s">
        <v>70</v>
      </c>
      <c r="B158">
        <v>2</v>
      </c>
      <c r="C158" s="31">
        <v>2800000</v>
      </c>
      <c r="D158" s="31">
        <v>1.1099329E-2</v>
      </c>
      <c r="E158" s="31">
        <v>23040</v>
      </c>
      <c r="F158" s="31">
        <v>0</v>
      </c>
      <c r="G158" s="31">
        <v>4.1896471999999995E-3</v>
      </c>
      <c r="H158" s="31">
        <v>8928</v>
      </c>
      <c r="I158" s="31">
        <v>0</v>
      </c>
    </row>
    <row r="159" spans="1:9" x14ac:dyDescent="0.25">
      <c r="A159" s="11" t="s">
        <v>138</v>
      </c>
      <c r="B159">
        <v>4</v>
      </c>
      <c r="C159" s="31">
        <v>10489513.510000002</v>
      </c>
      <c r="D159" s="31">
        <v>19.794077700000003</v>
      </c>
      <c r="E159" s="31">
        <v>92117</v>
      </c>
      <c r="F159" s="31">
        <v>3.3</v>
      </c>
      <c r="G159" s="31">
        <v>9.4436604400790429</v>
      </c>
      <c r="H159" s="31">
        <v>44611.392801480004</v>
      </c>
      <c r="I159" s="31">
        <v>2.4749999999999996</v>
      </c>
    </row>
    <row r="160" spans="1:9" x14ac:dyDescent="0.25">
      <c r="A160" s="11" t="s">
        <v>78</v>
      </c>
      <c r="B160">
        <v>3</v>
      </c>
      <c r="C160" s="31">
        <v>4823810.2699999996</v>
      </c>
      <c r="D160" s="31">
        <v>2.9563333892386225</v>
      </c>
      <c r="E160" s="31">
        <v>43200</v>
      </c>
      <c r="F160" s="31">
        <v>0</v>
      </c>
      <c r="G160" s="31">
        <v>0.93626493675141065</v>
      </c>
      <c r="H160" s="31">
        <v>13892.5735776</v>
      </c>
      <c r="I160" s="31">
        <v>0</v>
      </c>
    </row>
    <row r="161" spans="1:9" x14ac:dyDescent="0.25">
      <c r="A161" s="11" t="s">
        <v>71</v>
      </c>
      <c r="B161">
        <v>1</v>
      </c>
      <c r="C161" s="31">
        <v>142857.16</v>
      </c>
      <c r="D161" s="31">
        <v>0.40090868500000004</v>
      </c>
      <c r="E161" s="31">
        <v>2880</v>
      </c>
      <c r="F161" s="31">
        <v>0</v>
      </c>
      <c r="G161" s="31">
        <v>5.7272676158434607E-2</v>
      </c>
      <c r="H161" s="31">
        <v>411.42862080000003</v>
      </c>
      <c r="I161" s="31">
        <v>0</v>
      </c>
    </row>
    <row r="162" spans="1:9" x14ac:dyDescent="0.25">
      <c r="A162" s="11" t="s">
        <v>67</v>
      </c>
      <c r="B162">
        <v>5</v>
      </c>
      <c r="C162" s="31">
        <v>119069443.68000001</v>
      </c>
      <c r="D162" s="31">
        <v>165.56835670000001</v>
      </c>
      <c r="E162" s="31">
        <v>1063625</v>
      </c>
      <c r="F162" s="31">
        <v>38</v>
      </c>
      <c r="G162" s="31">
        <v>83.3717579182414</v>
      </c>
      <c r="H162" s="31">
        <v>739632.60632487701</v>
      </c>
      <c r="I162" s="31">
        <v>28.5</v>
      </c>
    </row>
    <row r="163" spans="1:9" x14ac:dyDescent="0.25">
      <c r="A163" s="11" t="s">
        <v>65</v>
      </c>
      <c r="B163">
        <v>5</v>
      </c>
      <c r="C163" s="31">
        <v>33109593.769999996</v>
      </c>
      <c r="D163" s="31">
        <v>26.265069399999994</v>
      </c>
      <c r="E163" s="31">
        <v>528731</v>
      </c>
      <c r="F163" s="31">
        <v>0</v>
      </c>
      <c r="G163" s="31">
        <v>12.412983903195071</v>
      </c>
      <c r="H163" s="31">
        <v>295229.01849398937</v>
      </c>
      <c r="I163" s="31">
        <v>0</v>
      </c>
    </row>
    <row r="164" spans="1:9" x14ac:dyDescent="0.25">
      <c r="A164" s="11" t="s">
        <v>76</v>
      </c>
      <c r="B164">
        <v>1</v>
      </c>
      <c r="C164" s="31">
        <v>1000000</v>
      </c>
      <c r="D164" s="31">
        <v>1.8953111350000003</v>
      </c>
      <c r="E164" s="31">
        <v>14400</v>
      </c>
      <c r="F164" s="31">
        <v>0</v>
      </c>
      <c r="G164" s="31">
        <v>0.37906222700000008</v>
      </c>
      <c r="H164" s="31">
        <v>2880</v>
      </c>
      <c r="I164" s="31">
        <v>0</v>
      </c>
    </row>
    <row r="165" spans="1:9" x14ac:dyDescent="0.25">
      <c r="A165" s="11" t="s">
        <v>139</v>
      </c>
      <c r="B165">
        <v>4</v>
      </c>
      <c r="C165" s="31">
        <v>3492047.59</v>
      </c>
      <c r="D165" s="31">
        <v>29.579886732253996</v>
      </c>
      <c r="E165" s="31">
        <v>141181</v>
      </c>
      <c r="F165" s="31">
        <v>0</v>
      </c>
      <c r="G165" s="31">
        <v>10.507575555579036</v>
      </c>
      <c r="H165" s="31">
        <v>53725.007007862223</v>
      </c>
      <c r="I165" s="31">
        <v>0</v>
      </c>
    </row>
    <row r="166" spans="1:9" x14ac:dyDescent="0.25">
      <c r="A166" s="11" t="s">
        <v>68</v>
      </c>
      <c r="B166">
        <v>8</v>
      </c>
      <c r="C166" s="31">
        <v>34587792.43</v>
      </c>
      <c r="D166" s="31">
        <v>95.393245377100016</v>
      </c>
      <c r="E166" s="31">
        <v>517046</v>
      </c>
      <c r="F166" s="31">
        <v>0</v>
      </c>
      <c r="G166" s="31">
        <v>13.322688882748382</v>
      </c>
      <c r="H166" s="31">
        <v>215549.64266216577</v>
      </c>
      <c r="I166" s="31">
        <v>0</v>
      </c>
    </row>
    <row r="167" spans="1:9" x14ac:dyDescent="0.25">
      <c r="A167" s="11" t="s">
        <v>74</v>
      </c>
      <c r="B167">
        <v>6</v>
      </c>
      <c r="C167" s="31">
        <v>11181818.200000001</v>
      </c>
      <c r="D167" s="31">
        <v>3.3362498110941017</v>
      </c>
      <c r="E167" s="31">
        <v>37440</v>
      </c>
      <c r="F167" s="31">
        <v>0</v>
      </c>
      <c r="G167" s="31">
        <v>2.8295515016457955</v>
      </c>
      <c r="H167" s="31">
        <v>32203.636416000001</v>
      </c>
      <c r="I167" s="31">
        <v>0</v>
      </c>
    </row>
    <row r="168" spans="1:9" x14ac:dyDescent="0.25">
      <c r="A168" s="11" t="s">
        <v>63</v>
      </c>
      <c r="B168">
        <v>3</v>
      </c>
      <c r="C168" s="31">
        <v>54572993.729999997</v>
      </c>
      <c r="D168" s="31">
        <v>60.676239343317611</v>
      </c>
      <c r="E168" s="31">
        <v>479579</v>
      </c>
      <c r="F168" s="31">
        <v>0</v>
      </c>
      <c r="G168" s="31">
        <v>20.649537951660783</v>
      </c>
      <c r="H168" s="31">
        <v>229541.69087159645</v>
      </c>
      <c r="I168" s="31">
        <v>0</v>
      </c>
    </row>
    <row r="169" spans="1:9" x14ac:dyDescent="0.25">
      <c r="A169" s="11" t="s">
        <v>134</v>
      </c>
      <c r="B169">
        <v>1</v>
      </c>
      <c r="C169" s="31">
        <v>16000000</v>
      </c>
      <c r="D169" s="31">
        <v>2.4572977603999999</v>
      </c>
      <c r="E169" s="31">
        <v>80640</v>
      </c>
      <c r="F169" s="31">
        <v>0</v>
      </c>
      <c r="G169" s="31">
        <v>0.98291910416000006</v>
      </c>
      <c r="H169" s="31">
        <v>32256</v>
      </c>
      <c r="I169" s="31">
        <v>0</v>
      </c>
    </row>
    <row r="170" spans="1:9" x14ac:dyDescent="0.25">
      <c r="A170" s="11" t="s">
        <v>132</v>
      </c>
      <c r="B170">
        <v>1</v>
      </c>
      <c r="C170" s="31">
        <v>10909090.92</v>
      </c>
      <c r="D170" s="31">
        <v>36.809454999999993</v>
      </c>
      <c r="E170" s="31">
        <v>162000</v>
      </c>
      <c r="F170" s="31">
        <v>9</v>
      </c>
      <c r="G170" s="31">
        <v>26.770512754043239</v>
      </c>
      <c r="H170" s="31">
        <v>117818.18193600001</v>
      </c>
      <c r="I170" s="31">
        <v>6.5454545520000007</v>
      </c>
    </row>
    <row r="171" spans="1:9" x14ac:dyDescent="0.25">
      <c r="A171" s="11" t="s">
        <v>175</v>
      </c>
      <c r="B171">
        <v>1</v>
      </c>
      <c r="C171" s="31">
        <v>2142857.16</v>
      </c>
      <c r="D171" s="31">
        <v>12.311001000000001</v>
      </c>
      <c r="E171" s="31">
        <v>176650</v>
      </c>
      <c r="F171" s="31">
        <v>0</v>
      </c>
      <c r="G171" s="31">
        <v>0.71299234161127467</v>
      </c>
      <c r="H171" s="31">
        <v>10230.695062540541</v>
      </c>
      <c r="I171" s="31">
        <v>0</v>
      </c>
    </row>
    <row r="172" spans="1:9" x14ac:dyDescent="0.25">
      <c r="A172" s="11" t="s">
        <v>77</v>
      </c>
      <c r="B172">
        <v>4</v>
      </c>
      <c r="C172" s="31">
        <v>1455500.08</v>
      </c>
      <c r="D172" s="31">
        <v>2.0010384616961145</v>
      </c>
      <c r="E172" s="31">
        <v>24000</v>
      </c>
      <c r="F172" s="31">
        <v>0</v>
      </c>
      <c r="G172" s="31">
        <v>0.45884267590930677</v>
      </c>
      <c r="H172" s="31">
        <v>6784.9874615185627</v>
      </c>
      <c r="I172" s="31">
        <v>0</v>
      </c>
    </row>
    <row r="173" spans="1:9" x14ac:dyDescent="0.25">
      <c r="A173" s="11" t="s">
        <v>62</v>
      </c>
      <c r="B173">
        <v>13</v>
      </c>
      <c r="C173" s="31">
        <v>317838660.59999996</v>
      </c>
      <c r="D173" s="31">
        <v>1626.0354457540932</v>
      </c>
      <c r="E173" s="31">
        <v>1931301</v>
      </c>
      <c r="F173" s="31">
        <v>120</v>
      </c>
      <c r="G173" s="31">
        <v>637.8156036400801</v>
      </c>
      <c r="H173" s="31">
        <v>642557.16295874922</v>
      </c>
      <c r="I173" s="31">
        <v>74.024719989269073</v>
      </c>
    </row>
    <row r="174" spans="1:9" x14ac:dyDescent="0.25">
      <c r="A174" s="80" t="s">
        <v>47</v>
      </c>
      <c r="B174" s="81">
        <v>62</v>
      </c>
      <c r="C174" s="158">
        <v>623615979.10000014</v>
      </c>
      <c r="D174" s="158">
        <v>2085.4910155781936</v>
      </c>
      <c r="E174" s="158">
        <v>5317830</v>
      </c>
      <c r="F174" s="158">
        <v>170.3</v>
      </c>
      <c r="G174" s="158">
        <v>820.65541615606332</v>
      </c>
      <c r="H174" s="158">
        <v>2446252.0241951789</v>
      </c>
      <c r="I174" s="158">
        <v>111.54517454126909</v>
      </c>
    </row>
    <row r="176" spans="1:9" ht="18.75" x14ac:dyDescent="0.3">
      <c r="A176" s="6" t="s">
        <v>469</v>
      </c>
    </row>
    <row r="177" spans="1:5" ht="18.75" x14ac:dyDescent="0.3">
      <c r="A177" s="6"/>
    </row>
    <row r="178" spans="1:5" x14ac:dyDescent="0.25">
      <c r="A178" s="65" t="s">
        <v>119</v>
      </c>
      <c r="B178" s="42" t="s">
        <v>94</v>
      </c>
      <c r="C178" s="85" t="s">
        <v>211</v>
      </c>
      <c r="D178" s="85" t="s">
        <v>227</v>
      </c>
      <c r="E178" s="85" t="s">
        <v>228</v>
      </c>
    </row>
    <row r="179" spans="1:5" x14ac:dyDescent="0.25">
      <c r="A179" s="11" t="s">
        <v>69</v>
      </c>
      <c r="B179">
        <v>2</v>
      </c>
      <c r="C179" s="44">
        <v>27542011.309999999</v>
      </c>
      <c r="D179" s="44">
        <v>0</v>
      </c>
      <c r="E179" s="44">
        <v>0</v>
      </c>
    </row>
    <row r="180" spans="1:5" x14ac:dyDescent="0.25">
      <c r="A180" s="11" t="s">
        <v>70</v>
      </c>
      <c r="B180">
        <v>5</v>
      </c>
      <c r="C180" s="44">
        <v>54770380.049999997</v>
      </c>
      <c r="D180" s="44">
        <v>0</v>
      </c>
      <c r="E180" s="44">
        <v>0</v>
      </c>
    </row>
    <row r="181" spans="1:5" x14ac:dyDescent="0.25">
      <c r="A181" s="11" t="s">
        <v>138</v>
      </c>
      <c r="B181">
        <v>12</v>
      </c>
      <c r="C181" s="44">
        <v>136102509.56999999</v>
      </c>
      <c r="D181" s="44">
        <v>56000</v>
      </c>
      <c r="E181" s="44">
        <v>27774.913141818179</v>
      </c>
    </row>
    <row r="182" spans="1:5" x14ac:dyDescent="0.25">
      <c r="A182" s="11" t="s">
        <v>136</v>
      </c>
      <c r="B182">
        <v>16</v>
      </c>
      <c r="C182" s="44">
        <v>88399524.690000013</v>
      </c>
      <c r="D182" s="44">
        <v>70000</v>
      </c>
      <c r="E182" s="44">
        <v>49000</v>
      </c>
    </row>
    <row r="183" spans="1:5" x14ac:dyDescent="0.25">
      <c r="A183" s="11" t="s">
        <v>78</v>
      </c>
      <c r="B183">
        <v>19</v>
      </c>
      <c r="C183" s="44">
        <v>143977334.51999998</v>
      </c>
      <c r="D183" s="44">
        <v>0</v>
      </c>
      <c r="E183" s="44">
        <v>0</v>
      </c>
    </row>
    <row r="184" spans="1:5" x14ac:dyDescent="0.25">
      <c r="A184" s="11" t="s">
        <v>135</v>
      </c>
      <c r="B184">
        <v>7</v>
      </c>
      <c r="C184" s="44">
        <v>32063060.59</v>
      </c>
      <c r="D184" s="44">
        <v>0</v>
      </c>
      <c r="E184" s="44">
        <v>0</v>
      </c>
    </row>
    <row r="185" spans="1:5" x14ac:dyDescent="0.25">
      <c r="A185" s="11" t="s">
        <v>71</v>
      </c>
      <c r="B185">
        <v>9</v>
      </c>
      <c r="C185" s="44">
        <v>47297662.600000001</v>
      </c>
      <c r="D185" s="44">
        <v>0</v>
      </c>
      <c r="E185" s="44">
        <v>0</v>
      </c>
    </row>
    <row r="186" spans="1:5" x14ac:dyDescent="0.25">
      <c r="A186" s="11" t="s">
        <v>174</v>
      </c>
      <c r="B186">
        <v>2</v>
      </c>
      <c r="C186" s="44">
        <v>6356205.79</v>
      </c>
      <c r="D186" s="44">
        <v>0</v>
      </c>
      <c r="E186" s="44">
        <v>0</v>
      </c>
    </row>
    <row r="187" spans="1:5" x14ac:dyDescent="0.25">
      <c r="A187" s="11" t="s">
        <v>67</v>
      </c>
      <c r="B187">
        <v>34</v>
      </c>
      <c r="C187" s="44">
        <v>1750667137.9099998</v>
      </c>
      <c r="D187" s="44">
        <v>0</v>
      </c>
      <c r="E187" s="44">
        <v>0</v>
      </c>
    </row>
    <row r="188" spans="1:5" x14ac:dyDescent="0.25">
      <c r="A188" s="11" t="s">
        <v>172</v>
      </c>
      <c r="B188">
        <v>1</v>
      </c>
      <c r="C188" s="44">
        <v>16000000</v>
      </c>
      <c r="D188" s="44">
        <v>0</v>
      </c>
      <c r="E188" s="44">
        <v>0</v>
      </c>
    </row>
    <row r="189" spans="1:5" x14ac:dyDescent="0.25">
      <c r="A189" s="11" t="s">
        <v>65</v>
      </c>
      <c r="B189">
        <v>12</v>
      </c>
      <c r="C189" s="44">
        <v>215675303.36000001</v>
      </c>
      <c r="D189" s="44">
        <v>655000</v>
      </c>
      <c r="E189" s="44">
        <v>522678.57193749998</v>
      </c>
    </row>
    <row r="190" spans="1:5" x14ac:dyDescent="0.25">
      <c r="A190" s="11" t="s">
        <v>170</v>
      </c>
      <c r="B190">
        <v>5</v>
      </c>
      <c r="C190" s="44">
        <v>163082500</v>
      </c>
      <c r="D190" s="44">
        <v>0</v>
      </c>
      <c r="E190" s="44">
        <v>0</v>
      </c>
    </row>
    <row r="191" spans="1:5" x14ac:dyDescent="0.25">
      <c r="A191" s="11" t="s">
        <v>171</v>
      </c>
      <c r="B191">
        <v>2</v>
      </c>
      <c r="C191" s="44">
        <v>48958955.789999999</v>
      </c>
      <c r="D191" s="44">
        <v>0</v>
      </c>
      <c r="E191" s="44">
        <v>0</v>
      </c>
    </row>
    <row r="192" spans="1:5" x14ac:dyDescent="0.25">
      <c r="A192" s="11" t="s">
        <v>140</v>
      </c>
      <c r="B192">
        <v>21</v>
      </c>
      <c r="C192" s="44">
        <v>342683241.86999995</v>
      </c>
      <c r="D192" s="44">
        <v>2471755</v>
      </c>
      <c r="E192" s="44">
        <v>830089.73870922392</v>
      </c>
    </row>
    <row r="193" spans="1:5" x14ac:dyDescent="0.25">
      <c r="A193" s="11" t="s">
        <v>133</v>
      </c>
      <c r="B193">
        <v>7</v>
      </c>
      <c r="C193" s="44">
        <v>209425324.07999998</v>
      </c>
      <c r="D193" s="44">
        <v>0</v>
      </c>
      <c r="E193" s="44">
        <v>0</v>
      </c>
    </row>
    <row r="194" spans="1:5" x14ac:dyDescent="0.25">
      <c r="A194" s="11" t="s">
        <v>76</v>
      </c>
      <c r="B194">
        <v>4</v>
      </c>
      <c r="C194" s="44">
        <v>75845030.799999997</v>
      </c>
      <c r="D194" s="44">
        <v>11000</v>
      </c>
      <c r="E194" s="44">
        <v>3997.1422518864156</v>
      </c>
    </row>
    <row r="195" spans="1:5" x14ac:dyDescent="0.25">
      <c r="A195" s="11" t="s">
        <v>139</v>
      </c>
      <c r="B195">
        <v>9</v>
      </c>
      <c r="C195" s="44">
        <v>24996921.350000001</v>
      </c>
      <c r="D195" s="44">
        <v>1000</v>
      </c>
      <c r="E195" s="44">
        <v>410.47931681818187</v>
      </c>
    </row>
    <row r="196" spans="1:5" x14ac:dyDescent="0.25">
      <c r="A196" s="11" t="s">
        <v>177</v>
      </c>
      <c r="B196">
        <v>1</v>
      </c>
      <c r="C196" s="44">
        <v>280750.92</v>
      </c>
      <c r="D196" s="44">
        <v>0</v>
      </c>
      <c r="E196" s="44">
        <v>0</v>
      </c>
    </row>
    <row r="197" spans="1:5" x14ac:dyDescent="0.25">
      <c r="A197" s="11" t="s">
        <v>176</v>
      </c>
      <c r="B197">
        <v>1</v>
      </c>
      <c r="C197" s="44">
        <v>1703835.54</v>
      </c>
      <c r="D197" s="44">
        <v>0</v>
      </c>
      <c r="E197" s="44">
        <v>0</v>
      </c>
    </row>
    <row r="198" spans="1:5" x14ac:dyDescent="0.25">
      <c r="A198" s="11" t="s">
        <v>173</v>
      </c>
      <c r="B198">
        <v>1</v>
      </c>
      <c r="C198" s="44">
        <v>11600000</v>
      </c>
      <c r="D198" s="44">
        <v>0</v>
      </c>
      <c r="E198" s="44">
        <v>0</v>
      </c>
    </row>
    <row r="199" spans="1:5" x14ac:dyDescent="0.25">
      <c r="A199" s="11" t="s">
        <v>137</v>
      </c>
      <c r="B199">
        <v>4</v>
      </c>
      <c r="C199" s="44">
        <v>32318887.940000001</v>
      </c>
      <c r="D199" s="44">
        <v>0</v>
      </c>
      <c r="E199" s="44">
        <v>0</v>
      </c>
    </row>
    <row r="200" spans="1:5" x14ac:dyDescent="0.25">
      <c r="A200" s="11" t="s">
        <v>73</v>
      </c>
      <c r="B200">
        <v>5</v>
      </c>
      <c r="C200" s="44">
        <v>67128063.590000004</v>
      </c>
      <c r="D200" s="44">
        <v>137000</v>
      </c>
      <c r="E200" s="44">
        <v>89472.717688101329</v>
      </c>
    </row>
    <row r="201" spans="1:5" x14ac:dyDescent="0.25">
      <c r="A201" s="11" t="s">
        <v>75</v>
      </c>
      <c r="B201">
        <v>4</v>
      </c>
      <c r="C201" s="44">
        <v>63122046.030000001</v>
      </c>
      <c r="D201" s="44">
        <v>0</v>
      </c>
      <c r="E201" s="44">
        <v>0</v>
      </c>
    </row>
    <row r="202" spans="1:5" x14ac:dyDescent="0.25">
      <c r="A202" s="11" t="s">
        <v>68</v>
      </c>
      <c r="B202">
        <v>12</v>
      </c>
      <c r="C202" s="44">
        <v>169852294.78999996</v>
      </c>
      <c r="D202" s="44">
        <v>5268</v>
      </c>
      <c r="E202" s="44">
        <v>5268</v>
      </c>
    </row>
    <row r="203" spans="1:5" x14ac:dyDescent="0.25">
      <c r="A203" s="11" t="s">
        <v>74</v>
      </c>
      <c r="B203">
        <v>10</v>
      </c>
      <c r="C203" s="44">
        <v>80683193.5</v>
      </c>
      <c r="D203" s="44">
        <v>0</v>
      </c>
      <c r="E203" s="44">
        <v>0</v>
      </c>
    </row>
    <row r="204" spans="1:5" x14ac:dyDescent="0.25">
      <c r="A204" s="11" t="s">
        <v>63</v>
      </c>
      <c r="B204">
        <v>21</v>
      </c>
      <c r="C204" s="44">
        <v>675518302.5999999</v>
      </c>
      <c r="D204" s="44">
        <v>0</v>
      </c>
      <c r="E204" s="44">
        <v>0</v>
      </c>
    </row>
    <row r="205" spans="1:5" x14ac:dyDescent="0.25">
      <c r="A205" s="11" t="s">
        <v>134</v>
      </c>
      <c r="B205">
        <v>19</v>
      </c>
      <c r="C205" s="44">
        <v>229646093.74000001</v>
      </c>
      <c r="D205" s="44">
        <v>1</v>
      </c>
      <c r="E205" s="44">
        <v>2.8566897334552307E-2</v>
      </c>
    </row>
    <row r="206" spans="1:5" x14ac:dyDescent="0.25">
      <c r="A206" s="11" t="s">
        <v>132</v>
      </c>
      <c r="B206">
        <v>14</v>
      </c>
      <c r="C206" s="44">
        <v>365389945</v>
      </c>
      <c r="D206" s="44">
        <v>270855</v>
      </c>
      <c r="E206" s="44">
        <v>90285</v>
      </c>
    </row>
    <row r="207" spans="1:5" x14ac:dyDescent="0.25">
      <c r="A207" s="11" t="s">
        <v>175</v>
      </c>
      <c r="B207">
        <v>1</v>
      </c>
      <c r="C207" s="44">
        <v>2142857.16</v>
      </c>
      <c r="D207" s="44">
        <v>0</v>
      </c>
      <c r="E207" s="44">
        <v>0</v>
      </c>
    </row>
    <row r="208" spans="1:5" x14ac:dyDescent="0.25">
      <c r="A208" s="11" t="s">
        <v>77</v>
      </c>
      <c r="B208">
        <v>10</v>
      </c>
      <c r="C208" s="44">
        <v>148637514.48000002</v>
      </c>
      <c r="D208" s="44">
        <v>0</v>
      </c>
      <c r="E208" s="44">
        <v>0</v>
      </c>
    </row>
    <row r="209" spans="1:11" x14ac:dyDescent="0.25">
      <c r="A209" s="11" t="s">
        <v>72</v>
      </c>
      <c r="B209">
        <v>6</v>
      </c>
      <c r="C209" s="44">
        <v>344145473.13</v>
      </c>
      <c r="D209" s="44">
        <v>2475</v>
      </c>
      <c r="E209" s="44">
        <v>1020.9375</v>
      </c>
    </row>
    <row r="210" spans="1:11" x14ac:dyDescent="0.25">
      <c r="A210" s="11" t="s">
        <v>62</v>
      </c>
      <c r="B210">
        <v>33</v>
      </c>
      <c r="C210" s="44">
        <v>1216232543.7199998</v>
      </c>
      <c r="D210" s="44">
        <v>1</v>
      </c>
      <c r="E210" s="44">
        <v>7.6769371334151877E-3</v>
      </c>
    </row>
    <row r="211" spans="1:11" x14ac:dyDescent="0.25">
      <c r="A211" s="11" t="s">
        <v>64</v>
      </c>
      <c r="B211">
        <v>33</v>
      </c>
      <c r="C211" s="44">
        <v>944399769.05999994</v>
      </c>
      <c r="D211" s="44">
        <v>402000</v>
      </c>
      <c r="E211" s="44">
        <v>166634.84253285718</v>
      </c>
    </row>
    <row r="212" spans="1:11" x14ac:dyDescent="0.25">
      <c r="A212" s="11" t="s">
        <v>66</v>
      </c>
      <c r="B212">
        <v>10</v>
      </c>
      <c r="C212" s="44">
        <v>494740934.59000003</v>
      </c>
      <c r="D212" s="44">
        <v>8000</v>
      </c>
      <c r="E212" s="44">
        <v>2919.7080307409369</v>
      </c>
    </row>
    <row r="213" spans="1:11" x14ac:dyDescent="0.25">
      <c r="A213" s="32" t="s">
        <v>47</v>
      </c>
      <c r="B213" s="33">
        <v>352</v>
      </c>
      <c r="C213" s="159">
        <v>8231385610.0700073</v>
      </c>
      <c r="D213" s="159">
        <v>4090355</v>
      </c>
      <c r="E213" s="159">
        <v>1789552.0873527809</v>
      </c>
    </row>
    <row r="214" spans="1:11" ht="18.75" x14ac:dyDescent="0.3">
      <c r="A214" s="6"/>
    </row>
    <row r="216" spans="1:11" ht="18.75" x14ac:dyDescent="0.3">
      <c r="A216" s="6" t="s">
        <v>470</v>
      </c>
    </row>
    <row r="217" spans="1:11" ht="18.75" x14ac:dyDescent="0.3">
      <c r="A217" s="77" t="s">
        <v>218</v>
      </c>
    </row>
    <row r="219" spans="1:11" x14ac:dyDescent="0.25">
      <c r="A219" s="42" t="s">
        <v>119</v>
      </c>
      <c r="B219" s="42" t="s">
        <v>94</v>
      </c>
      <c r="C219" s="42" t="s">
        <v>117</v>
      </c>
      <c r="D219" s="42" t="s">
        <v>245</v>
      </c>
      <c r="E219" s="42" t="s">
        <v>246</v>
      </c>
      <c r="F219" s="42" t="s">
        <v>247</v>
      </c>
      <c r="G219" s="42" t="s">
        <v>248</v>
      </c>
      <c r="H219" s="42" t="s">
        <v>249</v>
      </c>
      <c r="I219" s="42" t="s">
        <v>250</v>
      </c>
      <c r="J219" s="42" t="s">
        <v>251</v>
      </c>
      <c r="K219" s="42" t="s">
        <v>252</v>
      </c>
    </row>
    <row r="220" spans="1:11" x14ac:dyDescent="0.25">
      <c r="A220" s="11" t="s">
        <v>70</v>
      </c>
      <c r="B220">
        <v>2</v>
      </c>
      <c r="C220" s="44">
        <v>42956380.049999997</v>
      </c>
      <c r="D220" s="44">
        <v>0</v>
      </c>
      <c r="E220" s="44">
        <v>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</row>
    <row r="221" spans="1:11" x14ac:dyDescent="0.25">
      <c r="A221" s="11" t="s">
        <v>138</v>
      </c>
      <c r="B221">
        <v>5</v>
      </c>
      <c r="C221" s="44">
        <v>19689234.159999996</v>
      </c>
      <c r="D221" s="44">
        <v>0</v>
      </c>
      <c r="E221" s="44">
        <v>34712</v>
      </c>
      <c r="F221" s="44">
        <v>0</v>
      </c>
      <c r="G221" s="44">
        <v>0</v>
      </c>
      <c r="H221" s="44">
        <v>0</v>
      </c>
      <c r="I221" s="44">
        <v>6724.2927318571965</v>
      </c>
      <c r="J221" s="44">
        <v>0</v>
      </c>
      <c r="K221" s="44">
        <v>0</v>
      </c>
    </row>
    <row r="222" spans="1:11" x14ac:dyDescent="0.25">
      <c r="A222" s="11" t="s">
        <v>136</v>
      </c>
      <c r="B222">
        <v>13</v>
      </c>
      <c r="C222" s="44">
        <v>61551740.390000001</v>
      </c>
      <c r="D222" s="44">
        <v>55100704</v>
      </c>
      <c r="E222" s="44">
        <v>0</v>
      </c>
      <c r="F222" s="44">
        <v>0</v>
      </c>
      <c r="G222" s="44">
        <v>0</v>
      </c>
      <c r="H222" s="44">
        <v>44917947.529058084</v>
      </c>
      <c r="I222" s="44">
        <v>0</v>
      </c>
      <c r="J222" s="44">
        <v>0</v>
      </c>
      <c r="K222" s="44">
        <v>0</v>
      </c>
    </row>
    <row r="223" spans="1:11" x14ac:dyDescent="0.25">
      <c r="A223" s="11" t="s">
        <v>78</v>
      </c>
      <c r="B223">
        <v>10</v>
      </c>
      <c r="C223" s="44">
        <v>97922289.180000007</v>
      </c>
      <c r="D223" s="44">
        <v>0</v>
      </c>
      <c r="E223" s="44">
        <v>9922810</v>
      </c>
      <c r="F223" s="44">
        <v>5.3730000000000002</v>
      </c>
      <c r="G223" s="44">
        <v>0.73799999999999999</v>
      </c>
      <c r="H223" s="44">
        <v>0</v>
      </c>
      <c r="I223" s="44">
        <v>8157360.35391152</v>
      </c>
      <c r="J223" s="44">
        <v>3.9111018385972813</v>
      </c>
      <c r="K223" s="44">
        <v>0.51795640105276064</v>
      </c>
    </row>
    <row r="224" spans="1:11" x14ac:dyDescent="0.25">
      <c r="A224" s="11" t="s">
        <v>135</v>
      </c>
      <c r="B224">
        <v>7</v>
      </c>
      <c r="C224" s="44">
        <v>32063060.589999996</v>
      </c>
      <c r="D224" s="44">
        <v>3142325</v>
      </c>
      <c r="E224" s="44">
        <v>24972676</v>
      </c>
      <c r="F224" s="44">
        <v>23</v>
      </c>
      <c r="G224" s="44">
        <v>0.47</v>
      </c>
      <c r="H224" s="44">
        <v>362464.07310255535</v>
      </c>
      <c r="I224" s="44">
        <v>2213657.5994764226</v>
      </c>
      <c r="J224" s="44">
        <v>4.2228109523809518</v>
      </c>
      <c r="K224" s="44">
        <v>8.6292223809523796E-2</v>
      </c>
    </row>
    <row r="225" spans="1:11" x14ac:dyDescent="0.25">
      <c r="A225" s="11" t="s">
        <v>71</v>
      </c>
      <c r="B225">
        <v>8</v>
      </c>
      <c r="C225" s="44">
        <v>47154805.439999998</v>
      </c>
      <c r="D225" s="44">
        <v>4366265</v>
      </c>
      <c r="E225" s="44">
        <v>9883028</v>
      </c>
      <c r="F225" s="44">
        <v>0</v>
      </c>
      <c r="G225" s="44">
        <v>0</v>
      </c>
      <c r="H225" s="44">
        <v>521926.28359236155</v>
      </c>
      <c r="I225" s="44">
        <v>564864.48089133238</v>
      </c>
      <c r="J225" s="44">
        <v>0</v>
      </c>
      <c r="K225" s="44">
        <v>0</v>
      </c>
    </row>
    <row r="226" spans="1:11" x14ac:dyDescent="0.25">
      <c r="A226" s="11" t="s">
        <v>67</v>
      </c>
      <c r="B226">
        <v>8</v>
      </c>
      <c r="C226" s="44">
        <v>1218689267.0799999</v>
      </c>
      <c r="D226" s="44">
        <v>91250000</v>
      </c>
      <c r="E226" s="44">
        <v>0</v>
      </c>
      <c r="F226" s="44">
        <v>12</v>
      </c>
      <c r="G226" s="44">
        <v>10.4</v>
      </c>
      <c r="H226" s="44">
        <v>27475274.725274723</v>
      </c>
      <c r="I226" s="44">
        <v>0</v>
      </c>
      <c r="J226" s="44">
        <v>1.6990428725151498</v>
      </c>
      <c r="K226" s="44">
        <v>2.7044277093412403</v>
      </c>
    </row>
    <row r="227" spans="1:11" x14ac:dyDescent="0.25">
      <c r="A227" s="11" t="s">
        <v>65</v>
      </c>
      <c r="B227">
        <v>6</v>
      </c>
      <c r="C227" s="44">
        <v>92565709.590000004</v>
      </c>
      <c r="D227" s="44">
        <v>0</v>
      </c>
      <c r="E227" s="44">
        <v>0</v>
      </c>
      <c r="F227" s="44">
        <v>78.341999999999999</v>
      </c>
      <c r="G227" s="44">
        <v>3.323</v>
      </c>
      <c r="H227" s="44">
        <v>0</v>
      </c>
      <c r="I227" s="44">
        <v>0</v>
      </c>
      <c r="J227" s="44">
        <v>52.227999999999994</v>
      </c>
      <c r="K227" s="44">
        <v>2.2153333333333332</v>
      </c>
    </row>
    <row r="228" spans="1:11" x14ac:dyDescent="0.25">
      <c r="A228" s="11" t="s">
        <v>140</v>
      </c>
      <c r="B228">
        <v>9</v>
      </c>
      <c r="C228" s="44">
        <v>106555768.53</v>
      </c>
      <c r="D228" s="44">
        <v>10255730</v>
      </c>
      <c r="E228" s="44">
        <v>1935230</v>
      </c>
      <c r="F228" s="44">
        <v>1.55</v>
      </c>
      <c r="G228" s="44">
        <v>0.02</v>
      </c>
      <c r="H228" s="44">
        <v>4514368.1459474377</v>
      </c>
      <c r="I228" s="44">
        <v>917889.69037516136</v>
      </c>
      <c r="J228" s="44">
        <v>0.77500000000000002</v>
      </c>
      <c r="K228" s="44">
        <v>0.01</v>
      </c>
    </row>
    <row r="229" spans="1:11" x14ac:dyDescent="0.25">
      <c r="A229" s="11" t="s">
        <v>133</v>
      </c>
      <c r="B229">
        <v>5</v>
      </c>
      <c r="C229" s="44">
        <v>170342680.67999998</v>
      </c>
      <c r="D229" s="44">
        <v>54750000</v>
      </c>
      <c r="E229" s="44">
        <v>113092000</v>
      </c>
      <c r="F229" s="44">
        <v>0</v>
      </c>
      <c r="G229" s="44">
        <v>0</v>
      </c>
      <c r="H229" s="44">
        <v>11079662.160358693</v>
      </c>
      <c r="I229" s="44">
        <v>98340146.089721546</v>
      </c>
      <c r="J229" s="44">
        <v>0</v>
      </c>
      <c r="K229" s="44">
        <v>0</v>
      </c>
    </row>
    <row r="230" spans="1:11" x14ac:dyDescent="0.25">
      <c r="A230" s="11" t="s">
        <v>76</v>
      </c>
      <c r="B230">
        <v>2</v>
      </c>
      <c r="C230" s="44">
        <v>17345030.800000001</v>
      </c>
      <c r="D230" s="44">
        <v>6700000</v>
      </c>
      <c r="E230" s="44">
        <v>0</v>
      </c>
      <c r="F230" s="44">
        <v>0</v>
      </c>
      <c r="G230" s="44">
        <v>0</v>
      </c>
      <c r="H230" s="44">
        <v>2367801.0471204184</v>
      </c>
      <c r="I230" s="44">
        <v>0</v>
      </c>
      <c r="J230" s="44">
        <v>0</v>
      </c>
      <c r="K230" s="44">
        <v>0</v>
      </c>
    </row>
    <row r="231" spans="1:11" x14ac:dyDescent="0.25">
      <c r="A231" s="11" t="s">
        <v>139</v>
      </c>
      <c r="B231">
        <v>3</v>
      </c>
      <c r="C231" s="44">
        <v>13514691.940000001</v>
      </c>
      <c r="D231" s="44">
        <v>0</v>
      </c>
      <c r="E231" s="44">
        <v>0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</row>
    <row r="232" spans="1:11" x14ac:dyDescent="0.25">
      <c r="A232" s="11" t="s">
        <v>177</v>
      </c>
      <c r="B232">
        <v>1</v>
      </c>
      <c r="C232" s="44">
        <v>280750.92</v>
      </c>
      <c r="D232" s="44">
        <v>0</v>
      </c>
      <c r="E232" s="44">
        <v>0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</row>
    <row r="233" spans="1:11" x14ac:dyDescent="0.25">
      <c r="A233" s="11" t="s">
        <v>173</v>
      </c>
      <c r="B233">
        <v>1</v>
      </c>
      <c r="C233" s="44">
        <v>11600000</v>
      </c>
      <c r="D233" s="44">
        <v>0</v>
      </c>
      <c r="E233" s="44">
        <v>0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</row>
    <row r="234" spans="1:11" x14ac:dyDescent="0.25">
      <c r="A234" s="11" t="s">
        <v>137</v>
      </c>
      <c r="B234">
        <v>3</v>
      </c>
      <c r="C234" s="44">
        <v>30818887.940000001</v>
      </c>
      <c r="D234" s="44">
        <v>0</v>
      </c>
      <c r="E234" s="44">
        <v>0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</row>
    <row r="235" spans="1:11" x14ac:dyDescent="0.25">
      <c r="A235" s="11" t="s">
        <v>73</v>
      </c>
      <c r="B235">
        <v>1</v>
      </c>
      <c r="C235" s="44">
        <v>8535606.9000000004</v>
      </c>
      <c r="D235" s="44">
        <v>0</v>
      </c>
      <c r="E235" s="44">
        <v>0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</row>
    <row r="236" spans="1:11" x14ac:dyDescent="0.25">
      <c r="A236" s="11" t="s">
        <v>75</v>
      </c>
      <c r="B236">
        <v>1</v>
      </c>
      <c r="C236" s="44">
        <v>12000000</v>
      </c>
      <c r="D236" s="44">
        <v>0</v>
      </c>
      <c r="E236" s="44">
        <v>0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</row>
    <row r="237" spans="1:11" x14ac:dyDescent="0.25">
      <c r="A237" s="11" t="s">
        <v>68</v>
      </c>
      <c r="B237">
        <v>1</v>
      </c>
      <c r="C237" s="44">
        <v>50731583.450000003</v>
      </c>
      <c r="D237" s="44">
        <v>0</v>
      </c>
      <c r="E237" s="44">
        <v>0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</row>
    <row r="238" spans="1:11" x14ac:dyDescent="0.25">
      <c r="A238" s="11" t="s">
        <v>74</v>
      </c>
      <c r="B238">
        <v>2</v>
      </c>
      <c r="C238" s="44">
        <v>43590301.170000002</v>
      </c>
      <c r="D238" s="44">
        <v>0</v>
      </c>
      <c r="E238" s="44">
        <v>0</v>
      </c>
      <c r="F238" s="44">
        <v>20.7</v>
      </c>
      <c r="G238" s="44">
        <v>0.52</v>
      </c>
      <c r="H238" s="44">
        <v>0</v>
      </c>
      <c r="I238" s="44">
        <v>0</v>
      </c>
      <c r="J238" s="44">
        <v>17.542372881355931</v>
      </c>
      <c r="K238" s="44">
        <v>0.44067796610169491</v>
      </c>
    </row>
    <row r="239" spans="1:11" x14ac:dyDescent="0.25">
      <c r="A239" s="11" t="s">
        <v>63</v>
      </c>
      <c r="B239">
        <v>2</v>
      </c>
      <c r="C239" s="44">
        <v>40019590.770000003</v>
      </c>
      <c r="D239" s="44">
        <v>0</v>
      </c>
      <c r="E239" s="44">
        <v>8176</v>
      </c>
      <c r="F239" s="44">
        <v>46</v>
      </c>
      <c r="G239" s="44">
        <v>3.1</v>
      </c>
      <c r="H239" s="44">
        <v>0</v>
      </c>
      <c r="I239" s="44">
        <v>1328.2310460306871</v>
      </c>
      <c r="J239" s="44">
        <v>5.6789768712191142</v>
      </c>
      <c r="K239" s="44">
        <v>0.3827136587125925</v>
      </c>
    </row>
    <row r="240" spans="1:11" x14ac:dyDescent="0.25">
      <c r="A240" s="11" t="s">
        <v>134</v>
      </c>
      <c r="B240">
        <v>17</v>
      </c>
      <c r="C240" s="44">
        <v>173642258.87</v>
      </c>
      <c r="D240" s="44">
        <v>11620934</v>
      </c>
      <c r="E240" s="44">
        <v>39709241</v>
      </c>
      <c r="F240" s="44">
        <v>2.98</v>
      </c>
      <c r="G240" s="44">
        <v>7.0000000000000007E-2</v>
      </c>
      <c r="H240" s="44">
        <v>820135.91765574971</v>
      </c>
      <c r="I240" s="44">
        <v>2309696.2383564906</v>
      </c>
      <c r="J240" s="44">
        <v>0.69693548387096782</v>
      </c>
      <c r="K240" s="44">
        <v>1.6370967741935485E-2</v>
      </c>
    </row>
    <row r="241" spans="1:11" x14ac:dyDescent="0.25">
      <c r="A241" s="11" t="s">
        <v>132</v>
      </c>
      <c r="B241">
        <v>10</v>
      </c>
      <c r="C241" s="44">
        <v>233961767.88000003</v>
      </c>
      <c r="D241" s="44">
        <v>0</v>
      </c>
      <c r="E241" s="44">
        <v>0</v>
      </c>
      <c r="F241" s="44">
        <v>8.1</v>
      </c>
      <c r="G241" s="44">
        <v>0.4</v>
      </c>
      <c r="H241" s="44">
        <v>0</v>
      </c>
      <c r="I241" s="44">
        <v>0</v>
      </c>
      <c r="J241" s="44">
        <v>8.1</v>
      </c>
      <c r="K241" s="44">
        <v>0.4</v>
      </c>
    </row>
    <row r="242" spans="1:11" x14ac:dyDescent="0.25">
      <c r="A242" s="11" t="s">
        <v>77</v>
      </c>
      <c r="B242">
        <v>2</v>
      </c>
      <c r="C242" s="44">
        <v>7594045.4199999999</v>
      </c>
      <c r="D242" s="44">
        <v>0</v>
      </c>
      <c r="E242" s="44">
        <v>1892478</v>
      </c>
      <c r="F242" s="44">
        <v>0</v>
      </c>
      <c r="G242" s="44">
        <v>0</v>
      </c>
      <c r="H242" s="44">
        <v>0</v>
      </c>
      <c r="I242" s="44">
        <v>378495.60000000003</v>
      </c>
      <c r="J242" s="44">
        <v>0</v>
      </c>
      <c r="K242" s="44">
        <v>0</v>
      </c>
    </row>
    <row r="243" spans="1:11" x14ac:dyDescent="0.25">
      <c r="A243" s="11" t="s">
        <v>72</v>
      </c>
      <c r="B243">
        <v>5</v>
      </c>
      <c r="C243" s="44">
        <v>300393516.49000001</v>
      </c>
      <c r="D243" s="44">
        <v>7709000</v>
      </c>
      <c r="E243" s="44">
        <v>0</v>
      </c>
      <c r="F243" s="44">
        <v>26.605</v>
      </c>
      <c r="G243" s="44">
        <v>9.0999999999999998E-2</v>
      </c>
      <c r="H243" s="44">
        <v>3781393.0673642904</v>
      </c>
      <c r="I243" s="44">
        <v>0</v>
      </c>
      <c r="J243" s="44">
        <v>10.97364802933089</v>
      </c>
      <c r="K243" s="44">
        <v>3.7534372135655365E-2</v>
      </c>
    </row>
    <row r="244" spans="1:11" x14ac:dyDescent="0.25">
      <c r="A244" s="11" t="s">
        <v>62</v>
      </c>
      <c r="B244">
        <v>10</v>
      </c>
      <c r="C244" s="44">
        <v>562694693.90999997</v>
      </c>
      <c r="D244" s="44">
        <v>0</v>
      </c>
      <c r="E244" s="44">
        <v>4213442</v>
      </c>
      <c r="F244" s="44">
        <v>109.88499999999999</v>
      </c>
      <c r="G244" s="44">
        <v>1.7919999999999998</v>
      </c>
      <c r="H244" s="44">
        <v>0</v>
      </c>
      <c r="I244" s="44">
        <v>926556.6857383328</v>
      </c>
      <c r="J244" s="44">
        <v>24.350912270426306</v>
      </c>
      <c r="K244" s="44">
        <v>0.40132320350304701</v>
      </c>
    </row>
    <row r="245" spans="1:11" x14ac:dyDescent="0.25">
      <c r="A245" s="11" t="s">
        <v>64</v>
      </c>
      <c r="B245">
        <v>23</v>
      </c>
      <c r="C245" s="44">
        <v>678963095.92000008</v>
      </c>
      <c r="D245" s="44">
        <v>54750</v>
      </c>
      <c r="E245" s="44">
        <v>11743</v>
      </c>
      <c r="F245" s="44">
        <v>235.06000000000003</v>
      </c>
      <c r="G245" s="44">
        <v>11.742000000000001</v>
      </c>
      <c r="H245" s="44">
        <v>19500</v>
      </c>
      <c r="I245" s="44">
        <v>8896.2121212121219</v>
      </c>
      <c r="J245" s="44">
        <v>196.08408695652176</v>
      </c>
      <c r="K245" s="44">
        <v>9.8537391304347839</v>
      </c>
    </row>
    <row r="246" spans="1:11" x14ac:dyDescent="0.25">
      <c r="A246" s="11" t="s">
        <v>66</v>
      </c>
      <c r="B246">
        <v>6</v>
      </c>
      <c r="C246" s="44">
        <v>344553405.76999992</v>
      </c>
      <c r="D246" s="44">
        <v>23065000</v>
      </c>
      <c r="E246" s="44">
        <v>24266046</v>
      </c>
      <c r="F246" s="44">
        <v>0</v>
      </c>
      <c r="G246" s="44">
        <v>0</v>
      </c>
      <c r="H246" s="44">
        <v>19220833.334029429</v>
      </c>
      <c r="I246" s="44">
        <v>20221705.001098566</v>
      </c>
      <c r="J246" s="44">
        <v>0</v>
      </c>
      <c r="K246" s="44">
        <v>0</v>
      </c>
    </row>
    <row r="247" spans="1:11" x14ac:dyDescent="0.25">
      <c r="A247" s="80" t="s">
        <v>47</v>
      </c>
      <c r="B247" s="81">
        <v>163</v>
      </c>
      <c r="C247" s="160">
        <v>4419730163.8400002</v>
      </c>
      <c r="D247" s="160">
        <v>268014708</v>
      </c>
      <c r="E247" s="160">
        <v>229941582</v>
      </c>
      <c r="F247" s="160">
        <v>569.59499999999991</v>
      </c>
      <c r="G247" s="160">
        <v>32.666000000000004</v>
      </c>
      <c r="H247" s="160">
        <v>115081306.28350374</v>
      </c>
      <c r="I247" s="160">
        <v>134047320.47546852</v>
      </c>
      <c r="J247" s="160">
        <v>326.26288815621837</v>
      </c>
      <c r="K247" s="160">
        <v>17.066368966166568</v>
      </c>
    </row>
    <row r="249" spans="1:11" ht="18.75" x14ac:dyDescent="0.3">
      <c r="A249" s="6" t="s">
        <v>475</v>
      </c>
    </row>
    <row r="251" spans="1:11" x14ac:dyDescent="0.25">
      <c r="A251" s="42" t="s">
        <v>219</v>
      </c>
      <c r="B251" s="42" t="s">
        <v>220</v>
      </c>
      <c r="C251" s="82" t="s">
        <v>163</v>
      </c>
      <c r="D251" s="42" t="s">
        <v>452</v>
      </c>
      <c r="E251" s="42" t="s">
        <v>220</v>
      </c>
      <c r="F251" s="82" t="s">
        <v>163</v>
      </c>
    </row>
    <row r="252" spans="1:11" x14ac:dyDescent="0.25">
      <c r="A252" t="s">
        <v>221</v>
      </c>
      <c r="B252" s="24">
        <v>12694626</v>
      </c>
      <c r="C252" s="71">
        <v>0.44540526635054767</v>
      </c>
      <c r="D252" t="s">
        <v>221</v>
      </c>
      <c r="E252" s="31">
        <v>7720417.9555551857</v>
      </c>
      <c r="F252" s="71">
        <v>0.51266944257973257</v>
      </c>
    </row>
    <row r="253" spans="1:11" x14ac:dyDescent="0.25">
      <c r="A253" t="s">
        <v>222</v>
      </c>
      <c r="B253" s="24">
        <v>5523383</v>
      </c>
      <c r="C253" s="71">
        <v>0.19379412014746139</v>
      </c>
      <c r="D253" t="s">
        <v>222</v>
      </c>
      <c r="E253" s="31">
        <v>2867341.4140450568</v>
      </c>
      <c r="F253" s="71">
        <v>0.19040398238628156</v>
      </c>
    </row>
    <row r="254" spans="1:11" x14ac:dyDescent="0.25">
      <c r="A254" t="s">
        <v>223</v>
      </c>
      <c r="B254" s="24">
        <v>6018635</v>
      </c>
      <c r="C254" s="71">
        <v>0.21117059496213031</v>
      </c>
      <c r="D254" t="s">
        <v>223</v>
      </c>
      <c r="E254" s="31">
        <v>2707431.0647532712</v>
      </c>
      <c r="F254" s="71">
        <v>0.17978523737712557</v>
      </c>
    </row>
    <row r="255" spans="1:11" x14ac:dyDescent="0.25">
      <c r="A255" t="s">
        <v>224</v>
      </c>
      <c r="B255" s="24">
        <v>4264649</v>
      </c>
      <c r="C255" s="71">
        <v>0.14963001853986063</v>
      </c>
      <c r="D255" t="s">
        <v>224</v>
      </c>
      <c r="E255" s="31">
        <v>1764060.838174734</v>
      </c>
      <c r="F255" s="71">
        <v>0.11714133765686026</v>
      </c>
    </row>
    <row r="256" spans="1:11" x14ac:dyDescent="0.25">
      <c r="A256" s="83" t="s">
        <v>18</v>
      </c>
      <c r="B256" s="84">
        <v>28501293</v>
      </c>
      <c r="C256" s="83"/>
      <c r="D256" s="83" t="s">
        <v>18</v>
      </c>
      <c r="E256" s="84">
        <v>15059251.272528248</v>
      </c>
      <c r="F256" s="83"/>
    </row>
    <row r="259" spans="2:2" x14ac:dyDescent="0.25">
      <c r="B259" s="24"/>
    </row>
    <row r="260" spans="2:2" x14ac:dyDescent="0.25">
      <c r="B260" s="24"/>
    </row>
    <row r="261" spans="2:2" x14ac:dyDescent="0.25">
      <c r="B261" s="24"/>
    </row>
    <row r="262" spans="2:2" x14ac:dyDescent="0.25">
      <c r="B262" s="24"/>
    </row>
    <row r="263" spans="2:2" x14ac:dyDescent="0.25">
      <c r="B263" s="24"/>
    </row>
  </sheetData>
  <mergeCells count="6">
    <mergeCell ref="A23:A25"/>
    <mergeCell ref="A9:A11"/>
    <mergeCell ref="A12:A14"/>
    <mergeCell ref="A15:A17"/>
    <mergeCell ref="A18:A20"/>
    <mergeCell ref="A21:A22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9" tint="0.59999389629810485"/>
    <pageSetUpPr autoPageBreaks="0"/>
  </sheetPr>
  <dimension ref="A1:K47"/>
  <sheetViews>
    <sheetView topLeftCell="A34" zoomScale="85" zoomScaleNormal="85" workbookViewId="0">
      <selection activeCell="K28" sqref="K28"/>
    </sheetView>
  </sheetViews>
  <sheetFormatPr defaultRowHeight="15" x14ac:dyDescent="0.25"/>
  <cols>
    <col min="1" max="1" width="28.85546875" bestFit="1" customWidth="1"/>
    <col min="2" max="2" width="30.85546875" bestFit="1" customWidth="1"/>
    <col min="3" max="3" width="45.140625" bestFit="1" customWidth="1"/>
  </cols>
  <sheetData>
    <row r="1" spans="1:11" ht="18.75" x14ac:dyDescent="0.3">
      <c r="A1" s="6" t="s">
        <v>56</v>
      </c>
    </row>
    <row r="2" spans="1:11" ht="18.75" x14ac:dyDescent="0.3">
      <c r="A2" s="6" t="s">
        <v>253</v>
      </c>
    </row>
    <row r="4" spans="1:11" x14ac:dyDescent="0.25">
      <c r="A4" s="180"/>
      <c r="B4" s="180"/>
      <c r="C4" s="180"/>
      <c r="D4" s="182" t="s">
        <v>267</v>
      </c>
      <c r="E4" s="182"/>
      <c r="F4" s="182"/>
      <c r="G4" s="182"/>
      <c r="H4" s="182"/>
      <c r="I4" s="183"/>
      <c r="J4" s="184" t="s">
        <v>268</v>
      </c>
      <c r="K4" s="184"/>
    </row>
    <row r="5" spans="1:11" ht="51" x14ac:dyDescent="0.25">
      <c r="A5" s="181"/>
      <c r="B5" s="181"/>
      <c r="C5" s="181"/>
      <c r="D5" s="87" t="s">
        <v>269</v>
      </c>
      <c r="E5" s="87" t="s">
        <v>270</v>
      </c>
      <c r="F5" s="87" t="s">
        <v>271</v>
      </c>
      <c r="G5" s="87" t="s">
        <v>272</v>
      </c>
      <c r="H5" s="87" t="s">
        <v>273</v>
      </c>
      <c r="I5" s="183"/>
      <c r="J5" s="87" t="s">
        <v>83</v>
      </c>
      <c r="K5" s="87" t="s">
        <v>274</v>
      </c>
    </row>
    <row r="6" spans="1:11" x14ac:dyDescent="0.25">
      <c r="A6" s="185" t="s">
        <v>83</v>
      </c>
      <c r="B6" s="185"/>
      <c r="C6" s="185"/>
      <c r="D6" s="88">
        <v>21</v>
      </c>
      <c r="E6" s="88">
        <v>47</v>
      </c>
      <c r="F6" s="88">
        <v>4</v>
      </c>
      <c r="G6" s="88">
        <v>11</v>
      </c>
      <c r="H6" s="88">
        <v>1</v>
      </c>
      <c r="I6" s="183"/>
      <c r="J6" s="186">
        <v>76</v>
      </c>
      <c r="K6" s="187">
        <v>2887</v>
      </c>
    </row>
    <row r="7" spans="1:11" x14ac:dyDescent="0.25">
      <c r="A7" s="188" t="s">
        <v>274</v>
      </c>
      <c r="B7" s="188"/>
      <c r="C7" s="188"/>
      <c r="D7" s="88">
        <v>1892</v>
      </c>
      <c r="E7" s="88">
        <v>579</v>
      </c>
      <c r="F7" s="88">
        <v>86</v>
      </c>
      <c r="G7" s="88">
        <v>330</v>
      </c>
      <c r="H7" s="88">
        <v>1</v>
      </c>
      <c r="I7" s="183"/>
      <c r="J7" s="186"/>
      <c r="K7" s="187"/>
    </row>
    <row r="8" spans="1:11" x14ac:dyDescent="0.25">
      <c r="A8" s="168" t="s">
        <v>275</v>
      </c>
      <c r="B8" s="169" t="s">
        <v>276</v>
      </c>
      <c r="C8" s="89" t="s">
        <v>277</v>
      </c>
      <c r="D8" s="90">
        <v>0</v>
      </c>
      <c r="E8" s="91" t="s">
        <v>278</v>
      </c>
      <c r="F8" s="90">
        <v>0</v>
      </c>
      <c r="G8" s="91" t="s">
        <v>279</v>
      </c>
      <c r="H8" s="90">
        <v>0</v>
      </c>
      <c r="I8" s="183"/>
      <c r="J8" s="176">
        <v>56</v>
      </c>
      <c r="K8" s="176">
        <v>588</v>
      </c>
    </row>
    <row r="9" spans="1:11" x14ac:dyDescent="0.25">
      <c r="A9" s="168"/>
      <c r="B9" s="170"/>
      <c r="C9" s="89" t="s">
        <v>280</v>
      </c>
      <c r="D9" s="92">
        <v>0</v>
      </c>
      <c r="E9" s="92">
        <v>622.70000000000005</v>
      </c>
      <c r="F9" s="92">
        <v>0</v>
      </c>
      <c r="G9" s="93">
        <v>2.5</v>
      </c>
      <c r="H9" s="92">
        <v>0</v>
      </c>
      <c r="I9" s="183"/>
      <c r="J9" s="176"/>
      <c r="K9" s="176"/>
    </row>
    <row r="10" spans="1:11" x14ac:dyDescent="0.25">
      <c r="A10" s="168"/>
      <c r="B10" s="171"/>
      <c r="C10" s="89" t="s">
        <v>281</v>
      </c>
      <c r="D10" s="92">
        <v>0</v>
      </c>
      <c r="E10" s="92">
        <v>653.6</v>
      </c>
      <c r="F10" s="92">
        <v>0</v>
      </c>
      <c r="G10" s="91">
        <v>4.0999999999999996</v>
      </c>
      <c r="H10" s="92">
        <v>0</v>
      </c>
      <c r="I10" s="183"/>
      <c r="J10" s="176"/>
      <c r="K10" s="176"/>
    </row>
    <row r="11" spans="1:11" x14ac:dyDescent="0.25">
      <c r="A11" s="168"/>
      <c r="B11" s="172" t="s">
        <v>282</v>
      </c>
      <c r="C11" s="94" t="s">
        <v>277</v>
      </c>
      <c r="D11" s="95">
        <v>0</v>
      </c>
      <c r="E11" s="95">
        <v>0</v>
      </c>
      <c r="F11" s="96" t="s">
        <v>283</v>
      </c>
      <c r="G11" s="96" t="s">
        <v>284</v>
      </c>
      <c r="H11" s="95">
        <v>0</v>
      </c>
      <c r="I11" s="183"/>
      <c r="J11" s="179">
        <v>11</v>
      </c>
      <c r="K11" s="179">
        <v>346</v>
      </c>
    </row>
    <row r="12" spans="1:11" x14ac:dyDescent="0.25">
      <c r="A12" s="168"/>
      <c r="B12" s="173"/>
      <c r="C12" s="94" t="s">
        <v>285</v>
      </c>
      <c r="D12" s="95">
        <v>0</v>
      </c>
      <c r="E12" s="95">
        <v>0</v>
      </c>
      <c r="F12" s="96">
        <v>20.7</v>
      </c>
      <c r="G12" s="95">
        <v>0</v>
      </c>
      <c r="H12" s="95">
        <v>0</v>
      </c>
      <c r="I12" s="183"/>
      <c r="J12" s="179"/>
      <c r="K12" s="179"/>
    </row>
    <row r="13" spans="1:11" x14ac:dyDescent="0.25">
      <c r="A13" s="168"/>
      <c r="B13" s="174"/>
      <c r="C13" s="94" t="s">
        <v>281</v>
      </c>
      <c r="D13" s="95">
        <v>0</v>
      </c>
      <c r="E13" s="95">
        <v>0</v>
      </c>
      <c r="F13" s="96">
        <v>2.1</v>
      </c>
      <c r="G13" s="95">
        <v>0</v>
      </c>
      <c r="H13" s="95">
        <v>0</v>
      </c>
      <c r="I13" s="183"/>
      <c r="J13" s="179"/>
      <c r="K13" s="179"/>
    </row>
    <row r="14" spans="1:11" x14ac:dyDescent="0.25">
      <c r="A14" s="168"/>
      <c r="B14" s="169" t="s">
        <v>286</v>
      </c>
      <c r="C14" s="89" t="s">
        <v>277</v>
      </c>
      <c r="D14" s="90">
        <v>0</v>
      </c>
      <c r="E14" s="91" t="s">
        <v>287</v>
      </c>
      <c r="F14" s="90">
        <v>0</v>
      </c>
      <c r="G14" s="91" t="s">
        <v>288</v>
      </c>
      <c r="H14" s="97" t="s">
        <v>289</v>
      </c>
      <c r="I14" s="183"/>
      <c r="J14" s="176">
        <v>4</v>
      </c>
      <c r="K14" s="176">
        <v>12</v>
      </c>
    </row>
    <row r="15" spans="1:11" x14ac:dyDescent="0.25">
      <c r="A15" s="168"/>
      <c r="B15" s="170"/>
      <c r="C15" s="89" t="s">
        <v>290</v>
      </c>
      <c r="D15" s="92">
        <v>0</v>
      </c>
      <c r="E15" s="92">
        <v>1262.7</v>
      </c>
      <c r="F15" s="92">
        <v>0</v>
      </c>
      <c r="G15" s="92">
        <v>0</v>
      </c>
      <c r="H15" s="98">
        <v>0</v>
      </c>
      <c r="I15" s="183"/>
      <c r="J15" s="176"/>
      <c r="K15" s="176"/>
    </row>
    <row r="16" spans="1:11" x14ac:dyDescent="0.25">
      <c r="A16" s="168"/>
      <c r="B16" s="171"/>
      <c r="C16" s="89" t="s">
        <v>281</v>
      </c>
      <c r="D16" s="92">
        <v>0</v>
      </c>
      <c r="E16" s="92">
        <v>3.8534929999999998</v>
      </c>
      <c r="F16" s="92">
        <v>0</v>
      </c>
      <c r="G16" s="92">
        <v>2.5</v>
      </c>
      <c r="H16" s="98">
        <v>0</v>
      </c>
      <c r="I16" s="183"/>
      <c r="J16" s="176"/>
      <c r="K16" s="176"/>
    </row>
    <row r="17" spans="1:11" x14ac:dyDescent="0.25">
      <c r="A17" s="168"/>
      <c r="B17" s="172" t="s">
        <v>291</v>
      </c>
      <c r="C17" s="94" t="s">
        <v>277</v>
      </c>
      <c r="D17" s="96" t="s">
        <v>287</v>
      </c>
      <c r="E17" s="95">
        <v>0</v>
      </c>
      <c r="F17" s="96" t="s">
        <v>289</v>
      </c>
      <c r="G17" s="95">
        <v>0</v>
      </c>
      <c r="H17" s="95">
        <v>0</v>
      </c>
      <c r="I17" s="183"/>
      <c r="J17" s="179">
        <v>3</v>
      </c>
      <c r="K17" s="179">
        <v>61</v>
      </c>
    </row>
    <row r="18" spans="1:11" x14ac:dyDescent="0.25">
      <c r="A18" s="168"/>
      <c r="B18" s="173"/>
      <c r="C18" s="94" t="s">
        <v>292</v>
      </c>
      <c r="D18" s="95">
        <v>4000</v>
      </c>
      <c r="E18" s="95">
        <v>0</v>
      </c>
      <c r="F18" s="99">
        <v>0</v>
      </c>
      <c r="G18" s="95">
        <v>0</v>
      </c>
      <c r="H18" s="95">
        <v>0</v>
      </c>
      <c r="I18" s="183"/>
      <c r="J18" s="179"/>
      <c r="K18" s="179"/>
    </row>
    <row r="19" spans="1:11" x14ac:dyDescent="0.25">
      <c r="A19" s="168"/>
      <c r="B19" s="174"/>
      <c r="C19" s="94" t="s">
        <v>281</v>
      </c>
      <c r="D19" s="95">
        <v>56.378999999999998</v>
      </c>
      <c r="E19" s="95">
        <v>0</v>
      </c>
      <c r="F19" s="99">
        <v>0</v>
      </c>
      <c r="G19" s="95">
        <v>0</v>
      </c>
      <c r="H19" s="95">
        <v>0</v>
      </c>
      <c r="I19" s="183"/>
      <c r="J19" s="179"/>
      <c r="K19" s="179"/>
    </row>
    <row r="20" spans="1:11" x14ac:dyDescent="0.25">
      <c r="A20" s="168"/>
      <c r="B20" s="169" t="s">
        <v>293</v>
      </c>
      <c r="C20" s="89" t="s">
        <v>277</v>
      </c>
      <c r="D20" s="90" t="s">
        <v>294</v>
      </c>
      <c r="E20" s="90">
        <v>0</v>
      </c>
      <c r="F20" s="90">
        <v>0</v>
      </c>
      <c r="G20" s="100" t="s">
        <v>279</v>
      </c>
      <c r="H20" s="90">
        <v>0</v>
      </c>
      <c r="I20" s="183"/>
      <c r="J20" s="175">
        <v>21</v>
      </c>
      <c r="K20" s="176">
        <v>789</v>
      </c>
    </row>
    <row r="21" spans="1:11" x14ac:dyDescent="0.25">
      <c r="A21" s="168"/>
      <c r="B21" s="170"/>
      <c r="C21" s="89" t="s">
        <v>295</v>
      </c>
      <c r="D21" s="100">
        <v>98</v>
      </c>
      <c r="E21" s="92">
        <v>0</v>
      </c>
      <c r="F21" s="92">
        <v>0</v>
      </c>
      <c r="G21" s="100">
        <v>17</v>
      </c>
      <c r="H21" s="92">
        <v>0</v>
      </c>
      <c r="I21" s="183"/>
      <c r="J21" s="175"/>
      <c r="K21" s="176"/>
    </row>
    <row r="22" spans="1:11" x14ac:dyDescent="0.25">
      <c r="A22" s="168"/>
      <c r="B22" s="171"/>
      <c r="C22" s="89" t="s">
        <v>281</v>
      </c>
      <c r="D22" s="100">
        <f>42.7</f>
        <v>42.7</v>
      </c>
      <c r="E22" s="92">
        <v>0</v>
      </c>
      <c r="F22" s="92">
        <v>0</v>
      </c>
      <c r="G22" s="101">
        <f>560538/1000000</f>
        <v>0.56053799999999998</v>
      </c>
      <c r="H22" s="92">
        <v>0</v>
      </c>
      <c r="I22" s="183"/>
      <c r="J22" s="175"/>
      <c r="K22" s="176"/>
    </row>
    <row r="23" spans="1:11" x14ac:dyDescent="0.25">
      <c r="A23" s="168"/>
      <c r="B23" s="172" t="s">
        <v>296</v>
      </c>
      <c r="C23" s="94" t="s">
        <v>277</v>
      </c>
      <c r="D23" s="95" t="s">
        <v>302</v>
      </c>
      <c r="E23" s="95">
        <v>0</v>
      </c>
      <c r="F23" s="96" t="s">
        <v>297</v>
      </c>
      <c r="G23" s="95" t="s">
        <v>288</v>
      </c>
      <c r="H23" s="95">
        <v>0</v>
      </c>
      <c r="I23" s="183"/>
      <c r="J23" s="177">
        <v>27</v>
      </c>
      <c r="K23" s="178">
        <v>1091</v>
      </c>
    </row>
    <row r="24" spans="1:11" x14ac:dyDescent="0.25">
      <c r="A24" s="168"/>
      <c r="B24" s="173"/>
      <c r="C24" s="94" t="s">
        <v>298</v>
      </c>
      <c r="D24" s="102" t="s">
        <v>299</v>
      </c>
      <c r="E24" s="95">
        <v>0</v>
      </c>
      <c r="F24" s="102" t="s">
        <v>299</v>
      </c>
      <c r="G24" s="102" t="s">
        <v>299</v>
      </c>
      <c r="H24" s="95">
        <v>0</v>
      </c>
      <c r="I24" s="183"/>
      <c r="J24" s="177"/>
      <c r="K24" s="178"/>
    </row>
    <row r="25" spans="1:11" x14ac:dyDescent="0.25">
      <c r="A25" s="168"/>
      <c r="B25" s="174"/>
      <c r="C25" s="94" t="s">
        <v>281</v>
      </c>
      <c r="D25" s="103">
        <v>42.4</v>
      </c>
      <c r="E25" s="95">
        <v>0</v>
      </c>
      <c r="F25" s="95">
        <v>2.7</v>
      </c>
      <c r="G25" s="95">
        <f>700000/1000000</f>
        <v>0.7</v>
      </c>
      <c r="H25" s="95">
        <v>0</v>
      </c>
      <c r="I25" s="183"/>
      <c r="J25" s="177"/>
      <c r="K25" s="178"/>
    </row>
    <row r="27" spans="1:11" ht="18.75" x14ac:dyDescent="0.3">
      <c r="A27" s="6" t="s">
        <v>300</v>
      </c>
    </row>
    <row r="29" spans="1:11" x14ac:dyDescent="0.25">
      <c r="C29" s="104" t="s">
        <v>301</v>
      </c>
    </row>
    <row r="30" spans="1:11" x14ac:dyDescent="0.25">
      <c r="A30" s="168" t="s">
        <v>275</v>
      </c>
      <c r="B30" s="169" t="s">
        <v>276</v>
      </c>
      <c r="C30" s="89" t="s">
        <v>277</v>
      </c>
      <c r="D30" s="90">
        <v>0</v>
      </c>
      <c r="E30" s="91" t="s">
        <v>278</v>
      </c>
      <c r="F30" s="90">
        <v>0</v>
      </c>
      <c r="G30" s="91" t="s">
        <v>279</v>
      </c>
      <c r="H30" s="90">
        <v>0</v>
      </c>
    </row>
    <row r="31" spans="1:11" x14ac:dyDescent="0.25">
      <c r="A31" s="168"/>
      <c r="B31" s="170"/>
      <c r="C31" s="89" t="s">
        <v>280</v>
      </c>
      <c r="D31" s="92"/>
      <c r="E31" s="92">
        <v>501</v>
      </c>
      <c r="F31" s="92"/>
      <c r="G31" s="91">
        <v>1</v>
      </c>
      <c r="H31" s="92"/>
    </row>
    <row r="32" spans="1:11" x14ac:dyDescent="0.25">
      <c r="A32" s="168"/>
      <c r="B32" s="171"/>
      <c r="C32" s="89" t="s">
        <v>281</v>
      </c>
      <c r="D32" s="92"/>
      <c r="E32" s="92">
        <v>500</v>
      </c>
      <c r="F32" s="92"/>
      <c r="G32" s="91">
        <v>2</v>
      </c>
      <c r="H32" s="92"/>
    </row>
    <row r="33" spans="1:8" x14ac:dyDescent="0.25">
      <c r="A33" s="168"/>
      <c r="B33" s="172" t="s">
        <v>282</v>
      </c>
      <c r="C33" s="94" t="s">
        <v>277</v>
      </c>
      <c r="D33" s="95">
        <v>0</v>
      </c>
      <c r="E33" s="95">
        <v>0</v>
      </c>
      <c r="F33" s="96" t="s">
        <v>283</v>
      </c>
      <c r="G33" s="96" t="s">
        <v>284</v>
      </c>
      <c r="H33" s="95">
        <v>0</v>
      </c>
    </row>
    <row r="34" spans="1:8" x14ac:dyDescent="0.25">
      <c r="A34" s="168"/>
      <c r="B34" s="173"/>
      <c r="C34" s="94" t="s">
        <v>285</v>
      </c>
      <c r="D34" s="95"/>
      <c r="E34" s="95"/>
      <c r="F34" s="105">
        <v>4.3</v>
      </c>
      <c r="G34" s="95"/>
      <c r="H34" s="95"/>
    </row>
    <row r="35" spans="1:8" x14ac:dyDescent="0.25">
      <c r="A35" s="168"/>
      <c r="B35" s="174"/>
      <c r="C35" s="94" t="s">
        <v>281</v>
      </c>
      <c r="D35" s="95"/>
      <c r="E35" s="95"/>
      <c r="F35" s="105">
        <v>0.4</v>
      </c>
      <c r="G35" s="95"/>
      <c r="H35" s="95"/>
    </row>
    <row r="36" spans="1:8" x14ac:dyDescent="0.25">
      <c r="A36" s="168"/>
      <c r="B36" s="169" t="s">
        <v>286</v>
      </c>
      <c r="C36" s="89" t="s">
        <v>277</v>
      </c>
      <c r="D36" s="90">
        <v>0</v>
      </c>
      <c r="E36" s="91" t="s">
        <v>287</v>
      </c>
      <c r="F36" s="90">
        <v>0</v>
      </c>
      <c r="G36" s="91" t="s">
        <v>288</v>
      </c>
      <c r="H36" s="97" t="s">
        <v>289</v>
      </c>
    </row>
    <row r="37" spans="1:8" x14ac:dyDescent="0.25">
      <c r="A37" s="168"/>
      <c r="B37" s="170"/>
      <c r="C37" s="89" t="s">
        <v>290</v>
      </c>
      <c r="D37" s="92"/>
      <c r="E37" s="92">
        <v>400</v>
      </c>
      <c r="F37" s="92"/>
      <c r="G37" s="92"/>
      <c r="H37" s="98"/>
    </row>
    <row r="38" spans="1:8" x14ac:dyDescent="0.25">
      <c r="A38" s="168"/>
      <c r="B38" s="171"/>
      <c r="C38" s="89" t="s">
        <v>281</v>
      </c>
      <c r="D38" s="92"/>
      <c r="E38" s="92">
        <v>1</v>
      </c>
      <c r="F38" s="92"/>
      <c r="G38" s="92">
        <v>3</v>
      </c>
      <c r="H38" s="98"/>
    </row>
    <row r="39" spans="1:8" x14ac:dyDescent="0.25">
      <c r="A39" s="168"/>
      <c r="B39" s="172" t="s">
        <v>291</v>
      </c>
      <c r="C39" s="94" t="s">
        <v>277</v>
      </c>
      <c r="D39" s="96" t="s">
        <v>287</v>
      </c>
      <c r="E39" s="95">
        <v>0</v>
      </c>
      <c r="F39" s="96" t="s">
        <v>289</v>
      </c>
      <c r="G39" s="95">
        <v>0</v>
      </c>
      <c r="H39" s="95">
        <v>0</v>
      </c>
    </row>
    <row r="40" spans="1:8" x14ac:dyDescent="0.25">
      <c r="A40" s="168"/>
      <c r="B40" s="173"/>
      <c r="C40" s="94" t="s">
        <v>292</v>
      </c>
      <c r="D40" s="95">
        <v>1420</v>
      </c>
      <c r="E40" s="95"/>
      <c r="F40" s="99"/>
      <c r="G40" s="95"/>
      <c r="H40" s="95"/>
    </row>
    <row r="41" spans="1:8" x14ac:dyDescent="0.25">
      <c r="A41" s="168"/>
      <c r="B41" s="174"/>
      <c r="C41" s="94" t="s">
        <v>281</v>
      </c>
      <c r="D41" s="95">
        <v>21</v>
      </c>
      <c r="E41" s="95"/>
      <c r="F41" s="99"/>
      <c r="G41" s="95"/>
      <c r="H41" s="95"/>
    </row>
    <row r="42" spans="1:8" x14ac:dyDescent="0.25">
      <c r="A42" s="168"/>
      <c r="B42" s="169" t="s">
        <v>293</v>
      </c>
      <c r="C42" s="89" t="s">
        <v>277</v>
      </c>
      <c r="D42" s="90" t="s">
        <v>294</v>
      </c>
      <c r="E42" s="90">
        <v>0</v>
      </c>
      <c r="F42" s="90">
        <v>0</v>
      </c>
      <c r="G42" s="100" t="s">
        <v>279</v>
      </c>
      <c r="H42" s="90">
        <v>0</v>
      </c>
    </row>
    <row r="43" spans="1:8" x14ac:dyDescent="0.25">
      <c r="A43" s="168"/>
      <c r="B43" s="170"/>
      <c r="C43" s="89" t="s">
        <v>295</v>
      </c>
      <c r="D43" s="92">
        <v>32</v>
      </c>
      <c r="E43" s="92"/>
      <c r="F43" s="92"/>
      <c r="G43" s="92">
        <v>15</v>
      </c>
      <c r="H43" s="92"/>
    </row>
    <row r="44" spans="1:8" x14ac:dyDescent="0.25">
      <c r="A44" s="168"/>
      <c r="B44" s="171"/>
      <c r="C44" s="89" t="s">
        <v>281</v>
      </c>
      <c r="D44" s="92">
        <v>19</v>
      </c>
      <c r="E44" s="92"/>
      <c r="F44" s="92"/>
      <c r="G44" s="93">
        <v>0.2</v>
      </c>
      <c r="H44" s="92"/>
    </row>
    <row r="45" spans="1:8" x14ac:dyDescent="0.25">
      <c r="A45" s="168"/>
      <c r="B45" s="172" t="s">
        <v>296</v>
      </c>
      <c r="C45" s="94" t="s">
        <v>277</v>
      </c>
      <c r="D45" s="95" t="s">
        <v>302</v>
      </c>
      <c r="E45" s="95">
        <v>0</v>
      </c>
      <c r="F45" s="96" t="s">
        <v>297</v>
      </c>
      <c r="G45" s="95" t="s">
        <v>288</v>
      </c>
      <c r="H45" s="95">
        <v>0</v>
      </c>
    </row>
    <row r="46" spans="1:8" x14ac:dyDescent="0.25">
      <c r="A46" s="168"/>
      <c r="B46" s="173"/>
      <c r="C46" s="94" t="s">
        <v>298</v>
      </c>
      <c r="D46" s="102" t="s">
        <v>299</v>
      </c>
      <c r="E46" s="95">
        <v>0</v>
      </c>
      <c r="F46" s="102" t="s">
        <v>299</v>
      </c>
      <c r="G46" s="102" t="s">
        <v>299</v>
      </c>
      <c r="H46" s="95">
        <v>0</v>
      </c>
    </row>
    <row r="47" spans="1:8" x14ac:dyDescent="0.25">
      <c r="A47" s="168"/>
      <c r="B47" s="174"/>
      <c r="C47" s="94" t="s">
        <v>281</v>
      </c>
      <c r="D47" s="95">
        <v>12</v>
      </c>
      <c r="E47" s="95"/>
      <c r="F47" s="103">
        <v>0.5</v>
      </c>
      <c r="G47" s="103">
        <v>0.5</v>
      </c>
      <c r="H47" s="95"/>
    </row>
  </sheetData>
  <mergeCells count="34">
    <mergeCell ref="A4:C5"/>
    <mergeCell ref="D4:H4"/>
    <mergeCell ref="I4:I25"/>
    <mergeCell ref="J4:K4"/>
    <mergeCell ref="A6:C6"/>
    <mergeCell ref="J6:J7"/>
    <mergeCell ref="K6:K7"/>
    <mergeCell ref="A7:C7"/>
    <mergeCell ref="A8:A25"/>
    <mergeCell ref="B8:B10"/>
    <mergeCell ref="J8:J10"/>
    <mergeCell ref="K8:K10"/>
    <mergeCell ref="B11:B13"/>
    <mergeCell ref="J11:J13"/>
    <mergeCell ref="K11:K13"/>
    <mergeCell ref="B17:B19"/>
    <mergeCell ref="J17:J19"/>
    <mergeCell ref="K17:K19"/>
    <mergeCell ref="B14:B16"/>
    <mergeCell ref="J14:J16"/>
    <mergeCell ref="K14:K16"/>
    <mergeCell ref="B20:B22"/>
    <mergeCell ref="J20:J22"/>
    <mergeCell ref="K20:K22"/>
    <mergeCell ref="B23:B25"/>
    <mergeCell ref="J23:J25"/>
    <mergeCell ref="K23:K25"/>
    <mergeCell ref="A30:A47"/>
    <mergeCell ref="B30:B32"/>
    <mergeCell ref="B33:B35"/>
    <mergeCell ref="B36:B38"/>
    <mergeCell ref="B39:B41"/>
    <mergeCell ref="B42:B44"/>
    <mergeCell ref="B45:B47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d45786f-a737-4735-8af6-df12fb6939a2" origin="defaultValue">
  <element uid="id_classification_generalbusiness" value=""/>
  <element uid="3f2bf68e-965f-4645-8d3a-c9eb7a3821bd" value=""/>
</sisl>
</file>

<file path=customXml/itemProps1.xml><?xml version="1.0" encoding="utf-8"?>
<ds:datastoreItem xmlns:ds="http://schemas.openxmlformats.org/officeDocument/2006/customXml" ds:itemID="{C43421D6-B998-465B-9B8C-5F18D1EE37C9}">
  <ds:schemaRefs>
    <ds:schemaRef ds:uri="http://www.w3.org/2001/XMLSchema"/>
    <ds:schemaRef ds:uri="http://www.boldonjames.com/2008/01/sie/internal/label"/>
  </ds:schemaRefs>
</ds:datastoreItem>
</file>

<file path=docMetadata/LabelInfo.xml><?xml version="1.0" encoding="utf-8"?>
<clbl:labelList xmlns:clbl="http://schemas.microsoft.com/office/2020/mipLabelMetadata">
  <clbl:label id="{1cb350ab-c2fd-4b20-a9d9-41f8e7e93f2e}" enabled="1" method="Standard" siteId="{172f4752-6874-4876-bad5-e6d61f99117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1. Bond Issuance</vt:lpstr>
      <vt:lpstr>2. GPP UoP</vt:lpstr>
      <vt:lpstr>3. CRPP UoP</vt:lpstr>
      <vt:lpstr>4. GTPP UoP</vt:lpstr>
      <vt:lpstr>5. Health UoP</vt:lpstr>
      <vt:lpstr>6. Micro UoP</vt:lpstr>
      <vt:lpstr>7. GPP Impact</vt:lpstr>
      <vt:lpstr>8. CRPP Impact</vt:lpstr>
      <vt:lpstr>9. GTPP Impact</vt:lpstr>
      <vt:lpstr>10. Health Impact</vt:lpstr>
    </vt:vector>
  </TitlesOfParts>
  <Company>EBRD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artamosj</dc:creator>
  <cp:keywords>[EBRD/OFFICIAL USE]</cp:keywords>
  <cp:lastModifiedBy>Artamoskina, Julia</cp:lastModifiedBy>
  <dcterms:created xsi:type="dcterms:W3CDTF">2022-01-14T14:10:36Z</dcterms:created>
  <dcterms:modified xsi:type="dcterms:W3CDTF">2024-05-17T15:57:43Z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13e4ee9a-0c8d-47f5-87a2-07f691420066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policy="1d45786f-a737-4735-8af6-df12fb6939a2" origin="defaultValue" xmlns="http://www.boldonj</vt:lpwstr>
  </property>
  <property fmtid="{D5CDD505-2E9C-101B-9397-08002B2CF9AE}" pid="4" name="bjDocumentLabelXML-0">
    <vt:lpwstr>ames.com/2008/01/sie/internal/label"&gt;&lt;element uid="id_classification_generalbusiness" value="" /&gt;&lt;element uid="3f2bf68e-965f-4645-8d3a-c9eb7a3821bd" value="" /&gt;&lt;/sisl&gt;</vt:lpwstr>
  </property>
  <property fmtid="{D5CDD505-2E9C-101B-9397-08002B2CF9AE}" pid="5" name="bjDocumentSecurityLabel">
    <vt:lpwstr>OFFICIAL USE</vt:lpwstr>
  </property>
  <property fmtid="{D5CDD505-2E9C-101B-9397-08002B2CF9AE}" pid="6" name="bjSaver">
    <vt:lpwstr>RQwqBr7twXziC9W7AorDvsc5U7HDsFEp</vt:lpwstr>
  </property>
  <property fmtid="{D5CDD505-2E9C-101B-9397-08002B2CF9AE}" pid="7" name="bjCentreHeaderLabel-first">
    <vt:lpwstr>&amp;"Arial,Regular"&amp;09&amp;K0000FFOFFICIAL USE</vt:lpwstr>
  </property>
  <property fmtid="{D5CDD505-2E9C-101B-9397-08002B2CF9AE}" pid="8" name="bjCentreFooterLabel-first">
    <vt:lpwstr>&amp;"Arial,Regular"&amp;09&amp;K0000FFOFFICIAL USE</vt:lpwstr>
  </property>
  <property fmtid="{D5CDD505-2E9C-101B-9397-08002B2CF9AE}" pid="9" name="bjCentreHeaderLabel-even">
    <vt:lpwstr>&amp;"Arial,Regular"&amp;09&amp;K0000FFOFFICIAL USE</vt:lpwstr>
  </property>
  <property fmtid="{D5CDD505-2E9C-101B-9397-08002B2CF9AE}" pid="10" name="bjCentreFooterLabel-even">
    <vt:lpwstr>&amp;"Arial,Regular"&amp;09&amp;K0000FFOFFICIAL USE</vt:lpwstr>
  </property>
  <property fmtid="{D5CDD505-2E9C-101B-9397-08002B2CF9AE}" pid="11" name="bjCentreHeaderLabel">
    <vt:lpwstr>&amp;"Arial,Regular"&amp;09&amp;K0000FFOFFICIAL USE</vt:lpwstr>
  </property>
  <property fmtid="{D5CDD505-2E9C-101B-9397-08002B2CF9AE}" pid="12" name="bjCentreFooterLabel">
    <vt:lpwstr>&amp;"Arial,Regular"&amp;09&amp;K0000FFOFFICIAL USE</vt:lpwstr>
  </property>
</Properties>
</file>